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csc105\Tutorial\"/>
    </mc:Choice>
  </mc:AlternateContent>
  <bookViews>
    <workbookView xWindow="0" yWindow="0" windowWidth="20490" windowHeight="7365" tabRatio="663"/>
  </bookViews>
  <sheets>
    <sheet name="Data" sheetId="5" r:id="rId1"/>
    <sheet name="Sorted Item Vendor" sheetId="10" r:id="rId2"/>
    <sheet name="Supplier Costs" sheetId="9" r:id="rId3"/>
    <sheet name="Pivot 3" sheetId="11" r:id="rId4"/>
    <sheet name="On-Time-Suppliers" sheetId="7" r:id="rId5"/>
    <sheet name="Accts-Payable-Terms" sheetId="8" r:id="rId6"/>
  </sheets>
  <definedNames>
    <definedName name="_xlnm._FilterDatabase" localSheetId="0" hidden="1">Data!$A$4:$L$98</definedName>
    <definedName name="_xlnm._FilterDatabase" localSheetId="1" hidden="1">'Sorted Item Vendor'!$A$4:$L$98</definedName>
  </definedNames>
  <calcPr calcId="152511"/>
  <pivotCaches>
    <pivotCache cacheId="6" r:id="rId7"/>
  </pivotCaches>
</workbook>
</file>

<file path=xl/calcChain.xml><?xml version="1.0" encoding="utf-8"?>
<calcChain xmlns="http://schemas.openxmlformats.org/spreadsheetml/2006/main">
  <c r="L51" i="10" l="1"/>
  <c r="H51" i="10"/>
  <c r="L18" i="10"/>
  <c r="H18" i="10"/>
  <c r="L17" i="10"/>
  <c r="H17" i="10"/>
  <c r="L81" i="10"/>
  <c r="H81" i="10"/>
  <c r="L50" i="10"/>
  <c r="H50" i="10"/>
  <c r="L54" i="10"/>
  <c r="H54" i="10"/>
  <c r="L40" i="10"/>
  <c r="H40" i="10"/>
  <c r="L39" i="10"/>
  <c r="H39" i="10"/>
  <c r="L80" i="10"/>
  <c r="H80" i="10"/>
  <c r="L16" i="10"/>
  <c r="H16" i="10"/>
  <c r="L15" i="10"/>
  <c r="H15" i="10"/>
  <c r="L14" i="10"/>
  <c r="H14" i="10"/>
  <c r="L59" i="10"/>
  <c r="H59" i="10"/>
  <c r="L13" i="10"/>
  <c r="H13" i="10"/>
  <c r="L38" i="10"/>
  <c r="H38" i="10"/>
  <c r="L12" i="10"/>
  <c r="H12" i="10"/>
  <c r="L79" i="10"/>
  <c r="H79" i="10"/>
  <c r="L49" i="10"/>
  <c r="H49" i="10"/>
  <c r="L37" i="10"/>
  <c r="H37" i="10"/>
  <c r="L11" i="10"/>
  <c r="H11" i="10"/>
  <c r="L35" i="10"/>
  <c r="H35" i="10"/>
  <c r="L89" i="10"/>
  <c r="H89" i="10"/>
  <c r="L58" i="10"/>
  <c r="H58" i="10"/>
  <c r="L98" i="10"/>
  <c r="H98" i="10"/>
  <c r="L86" i="10"/>
  <c r="H86" i="10"/>
  <c r="L93" i="10"/>
  <c r="H93" i="10"/>
  <c r="L36" i="10"/>
  <c r="H36" i="10"/>
  <c r="L57" i="10"/>
  <c r="H57" i="10"/>
  <c r="L56" i="10"/>
  <c r="H56" i="10"/>
  <c r="L43" i="10"/>
  <c r="H43" i="10"/>
  <c r="L42" i="10"/>
  <c r="H42" i="10"/>
  <c r="L41" i="10"/>
  <c r="H41" i="10"/>
  <c r="L97" i="10"/>
  <c r="H97" i="10"/>
  <c r="L85" i="10"/>
  <c r="H85" i="10"/>
  <c r="L84" i="10"/>
  <c r="H84" i="10"/>
  <c r="L92" i="10"/>
  <c r="H92" i="10"/>
  <c r="L83" i="10"/>
  <c r="H83" i="10"/>
  <c r="L76" i="10"/>
  <c r="H76" i="10"/>
  <c r="L75" i="10"/>
  <c r="H75" i="10"/>
  <c r="L91" i="10"/>
  <c r="H91" i="10"/>
  <c r="L64" i="10"/>
  <c r="H64" i="10"/>
  <c r="L63" i="10"/>
  <c r="H63" i="10"/>
  <c r="L62" i="10"/>
  <c r="H62" i="10"/>
  <c r="L61" i="10"/>
  <c r="H61" i="10"/>
  <c r="L60" i="10"/>
  <c r="H60" i="10"/>
  <c r="L7" i="10"/>
  <c r="H7" i="10"/>
  <c r="L82" i="10"/>
  <c r="H82" i="10"/>
  <c r="L6" i="10"/>
  <c r="H6" i="10"/>
  <c r="L74" i="10"/>
  <c r="H74" i="10"/>
  <c r="L73" i="10"/>
  <c r="H73" i="10"/>
  <c r="L48" i="10"/>
  <c r="H48" i="10"/>
  <c r="L10" i="10"/>
  <c r="H10" i="10"/>
  <c r="L95" i="10"/>
  <c r="H95" i="10"/>
  <c r="L94" i="10"/>
  <c r="H94" i="10"/>
  <c r="L28" i="10"/>
  <c r="H28" i="10"/>
  <c r="L9" i="10"/>
  <c r="H9" i="10"/>
  <c r="L68" i="10"/>
  <c r="H68" i="10"/>
  <c r="L34" i="10"/>
  <c r="H34" i="10"/>
  <c r="L55" i="10"/>
  <c r="H55" i="10"/>
  <c r="L78" i="10"/>
  <c r="H78" i="10"/>
  <c r="L67" i="10"/>
  <c r="H67" i="10"/>
  <c r="L25" i="10"/>
  <c r="H25" i="10"/>
  <c r="L24" i="10"/>
  <c r="H24" i="10"/>
  <c r="L66" i="10"/>
  <c r="H66" i="10"/>
  <c r="L72" i="10"/>
  <c r="H72" i="10"/>
  <c r="L77" i="10"/>
  <c r="H77" i="10"/>
  <c r="L65" i="10"/>
  <c r="H65" i="10"/>
  <c r="L5" i="10"/>
  <c r="H5" i="10"/>
  <c r="L19" i="10"/>
  <c r="H19" i="10"/>
  <c r="L31" i="10"/>
  <c r="H31" i="10"/>
  <c r="L23" i="10"/>
  <c r="H23" i="10"/>
  <c r="L22" i="10"/>
  <c r="H22" i="10"/>
  <c r="L21" i="10"/>
  <c r="H21" i="10"/>
  <c r="L47" i="10"/>
  <c r="H47" i="10"/>
  <c r="L46" i="10"/>
  <c r="H46" i="10"/>
  <c r="L30" i="10"/>
  <c r="H30" i="10"/>
  <c r="L45" i="10"/>
  <c r="H45" i="10"/>
  <c r="L44" i="10"/>
  <c r="H44" i="10"/>
  <c r="L20" i="10"/>
  <c r="H20" i="10"/>
  <c r="L71" i="10"/>
  <c r="H71" i="10"/>
  <c r="L90" i="10"/>
  <c r="H90" i="10"/>
  <c r="L53" i="10"/>
  <c r="H53" i="10"/>
  <c r="L70" i="10"/>
  <c r="H70" i="10"/>
  <c r="L52" i="10"/>
  <c r="H52" i="10"/>
  <c r="L33" i="10"/>
  <c r="H33" i="10"/>
  <c r="L8" i="10"/>
  <c r="H8" i="10"/>
  <c r="L32" i="10"/>
  <c r="H32" i="10"/>
  <c r="L29" i="10"/>
  <c r="H29" i="10"/>
  <c r="L27" i="10"/>
  <c r="H27" i="10"/>
  <c r="L96" i="10"/>
  <c r="H96" i="10"/>
  <c r="L88" i="10"/>
  <c r="H88" i="10"/>
  <c r="L26" i="10"/>
  <c r="H26" i="10"/>
  <c r="L87" i="10"/>
  <c r="H87" i="10"/>
  <c r="L69" i="10"/>
  <c r="H69" i="10"/>
  <c r="C4" i="8"/>
  <c r="C6" i="8" l="1"/>
  <c r="C8" i="8"/>
  <c r="C10" i="8"/>
  <c r="C12" i="8"/>
  <c r="C14" i="8"/>
  <c r="C16" i="8"/>
  <c r="C18" i="8"/>
  <c r="B6" i="8"/>
  <c r="B8" i="8"/>
  <c r="B10" i="8"/>
  <c r="B12" i="8"/>
  <c r="B14" i="8"/>
  <c r="B16" i="8"/>
  <c r="B18" i="8"/>
  <c r="B4" i="8"/>
  <c r="B11" i="7"/>
  <c r="B4" i="7"/>
  <c r="B9" i="7"/>
  <c r="B7" i="7"/>
  <c r="B10" i="7"/>
  <c r="B5" i="7"/>
  <c r="B8" i="7"/>
  <c r="B6" i="7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C11" i="7" s="1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C8" i="7" s="1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5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C6" i="7"/>
  <c r="C10" i="7"/>
  <c r="C9" i="7"/>
  <c r="C7" i="7"/>
  <c r="C5" i="7"/>
  <c r="C4" i="7"/>
</calcChain>
</file>

<file path=xl/sharedStrings.xml><?xml version="1.0" encoding="utf-8"?>
<sst xmlns="http://schemas.openxmlformats.org/spreadsheetml/2006/main" count="714" uniqueCount="148">
  <si>
    <t>Quantity</t>
  </si>
  <si>
    <t>Spacetime Technologies</t>
  </si>
  <si>
    <t>Durrable Products</t>
  </si>
  <si>
    <t>Fast-Tie Aerospace</t>
  </si>
  <si>
    <t>Airframe fasteners</t>
  </si>
  <si>
    <t>Bolt-nut package</t>
  </si>
  <si>
    <t>Gasket</t>
  </si>
  <si>
    <t>Hulkey Fasteners</t>
  </si>
  <si>
    <t>Alum Sheeting</t>
  </si>
  <si>
    <t>A1234</t>
  </si>
  <si>
    <t>A1235</t>
  </si>
  <si>
    <t>A1346</t>
  </si>
  <si>
    <t>A1345</t>
  </si>
  <si>
    <t>A1456</t>
  </si>
  <si>
    <t>A1457</t>
  </si>
  <si>
    <t>A1567</t>
  </si>
  <si>
    <t>A1344</t>
  </si>
  <si>
    <t>B1234</t>
  </si>
  <si>
    <t>B1345</t>
  </si>
  <si>
    <t>B1468</t>
  </si>
  <si>
    <t>B1589</t>
  </si>
  <si>
    <t>B1666</t>
  </si>
  <si>
    <t>B2333</t>
  </si>
  <si>
    <t>B2345</t>
  </si>
  <si>
    <t>B2356</t>
  </si>
  <si>
    <t>B2367</t>
  </si>
  <si>
    <t>B2378</t>
  </si>
  <si>
    <t>C1212</t>
  </si>
  <si>
    <t>C2323</t>
  </si>
  <si>
    <t>C3434</t>
  </si>
  <si>
    <t>C4545</t>
  </si>
  <si>
    <t>C5656</t>
  </si>
  <si>
    <t>C3232</t>
  </si>
  <si>
    <t>D3232</t>
  </si>
  <si>
    <t>D2121</t>
  </si>
  <si>
    <t>B2499</t>
  </si>
  <si>
    <t>B2498</t>
  </si>
  <si>
    <t>B2566</t>
  </si>
  <si>
    <t>B2511</t>
  </si>
  <si>
    <t>B2519</t>
  </si>
  <si>
    <t>B2528</t>
  </si>
  <si>
    <t>B2537</t>
  </si>
  <si>
    <t>C0234</t>
  </si>
  <si>
    <t>C1313</t>
  </si>
  <si>
    <t>C2929</t>
  </si>
  <si>
    <t>C8989</t>
  </si>
  <si>
    <t>D1212</t>
  </si>
  <si>
    <t>A3467</t>
  </si>
  <si>
    <t>A5689</t>
  </si>
  <si>
    <t>A1222</t>
  </si>
  <si>
    <t>A1444</t>
  </si>
  <si>
    <t>A1445</t>
  </si>
  <si>
    <t>A1449</t>
  </si>
  <si>
    <t>Steelpin Inc.</t>
  </si>
  <si>
    <t>A0223</t>
  </si>
  <si>
    <t>A0443</t>
  </si>
  <si>
    <t>A0446</t>
  </si>
  <si>
    <t>B0247</t>
  </si>
  <si>
    <t>B0479</t>
  </si>
  <si>
    <t>B0567</t>
  </si>
  <si>
    <t>A0555</t>
  </si>
  <si>
    <t>A0666</t>
  </si>
  <si>
    <t>A0777</t>
  </si>
  <si>
    <t>A0533</t>
  </si>
  <si>
    <t>A0622</t>
  </si>
  <si>
    <t>A0111</t>
  </si>
  <si>
    <t>A0115</t>
  </si>
  <si>
    <t>A0123</t>
  </si>
  <si>
    <t>A0205</t>
  </si>
  <si>
    <t>A0207</t>
  </si>
  <si>
    <t>B3111</t>
  </si>
  <si>
    <t>B3222</t>
  </si>
  <si>
    <t>B3333</t>
  </si>
  <si>
    <t>B3022</t>
  </si>
  <si>
    <t>C0456</t>
  </si>
  <si>
    <t>C0467</t>
  </si>
  <si>
    <t>C0589</t>
  </si>
  <si>
    <t>Manley Valve</t>
  </si>
  <si>
    <t>Pylon Accessories</t>
  </si>
  <si>
    <t>A2345</t>
  </si>
  <si>
    <t>A2356</t>
  </si>
  <si>
    <t>A2367</t>
  </si>
  <si>
    <t>A2378</t>
  </si>
  <si>
    <t>A9876</t>
  </si>
  <si>
    <t>A9865</t>
  </si>
  <si>
    <t>A9842</t>
  </si>
  <si>
    <t>A9821</t>
  </si>
  <si>
    <t>C1111</t>
  </si>
  <si>
    <t>C2222</t>
  </si>
  <si>
    <t>C3333</t>
  </si>
  <si>
    <t>A9999</t>
  </si>
  <si>
    <t>B1111</t>
  </si>
  <si>
    <t>D1111</t>
  </si>
  <si>
    <t>D3333</t>
  </si>
  <si>
    <t>C2211</t>
  </si>
  <si>
    <t>C6765</t>
  </si>
  <si>
    <t>C7875</t>
  </si>
  <si>
    <t>C8854</t>
  </si>
  <si>
    <t>Control Panel</t>
  </si>
  <si>
    <t>Side Panel</t>
  </si>
  <si>
    <t>Electrical Connector</t>
  </si>
  <si>
    <t>Panel Decal</t>
  </si>
  <si>
    <t>Hatch Decal</t>
  </si>
  <si>
    <t>Door Decal</t>
  </si>
  <si>
    <t>Machined Valve</t>
  </si>
  <si>
    <t>Pressure Gauge</t>
  </si>
  <si>
    <t>Shielded Cable/ft.</t>
  </si>
  <si>
    <t>O-Ring</t>
  </si>
  <si>
    <t>Vendor Name</t>
  </si>
  <si>
    <t>Vendor No.</t>
  </si>
  <si>
    <t>Order No.</t>
  </si>
  <si>
    <t>Item No.</t>
  </si>
  <si>
    <t>Item Description</t>
  </si>
  <si>
    <t>Item Cost</t>
  </si>
  <si>
    <t>Cost per order</t>
  </si>
  <si>
    <t>A/P Terms</t>
  </si>
  <si>
    <t>Arrival Date</t>
  </si>
  <si>
    <t>Orders and Suppliers</t>
  </si>
  <si>
    <t>A0204</t>
  </si>
  <si>
    <t>A0433</t>
  </si>
  <si>
    <t>B0447</t>
  </si>
  <si>
    <t>B0445</t>
  </si>
  <si>
    <t>B3041</t>
  </si>
  <si>
    <t>B3042</t>
  </si>
  <si>
    <t>C0423</t>
  </si>
  <si>
    <t>C0433</t>
  </si>
  <si>
    <t>Order Date</t>
  </si>
  <si>
    <t>Average Delivery Time</t>
  </si>
  <si>
    <t>Delivery Days</t>
  </si>
  <si>
    <t>Report 1:  Most On-time Suppliers</t>
  </si>
  <si>
    <t>Best A/P Terms</t>
  </si>
  <si>
    <t>Best Accounts Payable Terms</t>
  </si>
  <si>
    <t>Grand Total</t>
  </si>
  <si>
    <t>Total</t>
  </si>
  <si>
    <t>Average of Item Cost</t>
  </si>
  <si>
    <t>Airframe fasteners Total</t>
  </si>
  <si>
    <t>Bolt-nut package Total</t>
  </si>
  <si>
    <t>Control Panel Total</t>
  </si>
  <si>
    <t>Door Decal Total</t>
  </si>
  <si>
    <t>Electrical Connector Total</t>
  </si>
  <si>
    <t>Gasket Total</t>
  </si>
  <si>
    <t>Hatch Decal Total</t>
  </si>
  <si>
    <t>Machined Valve Total</t>
  </si>
  <si>
    <t>O-Ring Total</t>
  </si>
  <si>
    <t>Panel Decal Total</t>
  </si>
  <si>
    <t>Pressure Gauge Total</t>
  </si>
  <si>
    <t>Shielded Cable/ft. Total</t>
  </si>
  <si>
    <t>Side Panel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</si>
</sst>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Border="1" applyAlignment="1">
      <alignment horizontal="center"/>
    </xf>
    <xf numFmtId="165" fontId="0" fillId="0" borderId="0" xfId="1" applyNumberFormat="1" applyFont="1" applyBorder="1" applyAlignment="1">
      <alignment horizontal="right"/>
    </xf>
    <xf numFmtId="44" fontId="0" fillId="0" borderId="0" xfId="2" applyFont="1" applyBorder="1" applyAlignment="1">
      <alignment horizontal="right"/>
    </xf>
    <xf numFmtId="0" fontId="0" fillId="0" borderId="0" xfId="0" applyBorder="1" applyAlignment="1"/>
    <xf numFmtId="44" fontId="3" fillId="0" borderId="0" xfId="2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3" fillId="0" borderId="0" xfId="2" applyNumberFormat="1" applyFont="1" applyFill="1" applyBorder="1" applyAlignment="1">
      <alignment horizontal="center"/>
    </xf>
    <xf numFmtId="44" fontId="0" fillId="0" borderId="0" xfId="2" quotePrefix="1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5" fillId="0" borderId="0" xfId="0" applyFont="1" applyFill="1" applyBorder="1" applyAlignment="1"/>
    <xf numFmtId="0" fontId="1" fillId="0" borderId="0" xfId="3"/>
    <xf numFmtId="0" fontId="4" fillId="0" borderId="0" xfId="3" applyFont="1"/>
    <xf numFmtId="0" fontId="2" fillId="0" borderId="0" xfId="3" applyFont="1" applyBorder="1" applyAlignment="1"/>
    <xf numFmtId="0" fontId="2" fillId="0" borderId="0" xfId="3" applyFont="1" applyFill="1" applyBorder="1" applyAlignment="1"/>
    <xf numFmtId="0" fontId="1" fillId="0" borderId="0" xfId="3" applyBorder="1" applyAlignment="1"/>
    <xf numFmtId="0" fontId="1" fillId="0" borderId="0" xfId="3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 applyAlignment="1"/>
    <xf numFmtId="164" fontId="1" fillId="0" borderId="0" xfId="3" applyNumberFormat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0" fontId="1" fillId="0" borderId="0" xfId="3" applyNumberFormat="1" applyBorder="1" applyAlignment="1">
      <alignment horizontal="center"/>
    </xf>
    <xf numFmtId="0" fontId="1" fillId="0" borderId="0" xfId="3" applyBorder="1" applyAlignment="1">
      <alignment horizontal="left"/>
    </xf>
    <xf numFmtId="0" fontId="6" fillId="0" borderId="0" xfId="3" applyFont="1"/>
    <xf numFmtId="0" fontId="7" fillId="0" borderId="0" xfId="3" applyFont="1"/>
    <xf numFmtId="0" fontId="7" fillId="0" borderId="0" xfId="3" applyFont="1" applyFill="1" applyBorder="1" applyAlignment="1"/>
    <xf numFmtId="43" fontId="0" fillId="0" borderId="0" xfId="1" applyFont="1" applyBorder="1"/>
    <xf numFmtId="43" fontId="0" fillId="0" borderId="0" xfId="1" applyFont="1"/>
    <xf numFmtId="43" fontId="2" fillId="0" borderId="0" xfId="1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3" applyFont="1" applyBorder="1" applyAlignment="1"/>
    <xf numFmtId="0" fontId="9" fillId="0" borderId="0" xfId="3" applyFont="1" applyFill="1" applyBorder="1" applyAlignment="1"/>
    <xf numFmtId="0" fontId="10" fillId="0" borderId="0" xfId="0" applyFont="1"/>
    <xf numFmtId="0" fontId="11" fillId="0" borderId="0" xfId="3" applyFont="1" applyFill="1" applyBorder="1" applyAlignment="1"/>
    <xf numFmtId="0" fontId="11" fillId="0" borderId="0" xfId="3" applyFont="1" applyFill="1" applyBorder="1" applyAlignment="1">
      <alignment horizontal="center"/>
    </xf>
    <xf numFmtId="44" fontId="11" fillId="0" borderId="0" xfId="2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/>
    </xf>
    <xf numFmtId="0" fontId="10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12" fillId="0" borderId="0" xfId="3" applyFont="1"/>
    <xf numFmtId="0" fontId="10" fillId="0" borderId="0" xfId="3" applyFont="1" applyBorder="1" applyAlignment="1"/>
    <xf numFmtId="0" fontId="10" fillId="0" borderId="0" xfId="3" applyFont="1" applyBorder="1" applyAlignment="1">
      <alignment horizontal="center"/>
    </xf>
    <xf numFmtId="44" fontId="10" fillId="0" borderId="0" xfId="2" applyFont="1" applyBorder="1" applyAlignment="1">
      <alignment horizontal="right"/>
    </xf>
    <xf numFmtId="165" fontId="10" fillId="0" borderId="0" xfId="1" applyNumberFormat="1" applyFont="1" applyBorder="1" applyAlignment="1">
      <alignment horizontal="right"/>
    </xf>
    <xf numFmtId="164" fontId="10" fillId="0" borderId="0" xfId="3" applyNumberFormat="1" applyFont="1" applyBorder="1" applyAlignment="1">
      <alignment horizontal="center"/>
    </xf>
    <xf numFmtId="0" fontId="11" fillId="0" borderId="0" xfId="2" applyNumberFormat="1" applyFont="1" applyFill="1" applyBorder="1" applyAlignment="1">
      <alignment horizontal="center"/>
    </xf>
    <xf numFmtId="0" fontId="1" fillId="0" borderId="0" xfId="3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general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78189</xdr:colOff>
      <xdr:row>2</xdr:row>
      <xdr:rowOff>163488</xdr:rowOff>
    </xdr:from>
    <xdr:to>
      <xdr:col>7</xdr:col>
      <xdr:colOff>120838</xdr:colOff>
      <xdr:row>5</xdr:row>
      <xdr:rowOff>21325</xdr:rowOff>
    </xdr:to>
    <xdr:sp macro="" textlink="">
      <xdr:nvSpPr>
        <xdr:cNvPr id="2" name="TextBox 1"/>
        <xdr:cNvSpPr txBox="1"/>
      </xdr:nvSpPr>
      <xdr:spPr>
        <a:xfrm>
          <a:off x="3028096" y="490466"/>
          <a:ext cx="2487873" cy="348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=DMAX(Data!$A$4:$L$98,9,A3:A4)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wner" refreshedDate="41876.290479513889" createdVersion="1" refreshedVersion="5" recordCount="94" upgradeOnRefresh="1">
  <cacheSource type="worksheet">
    <worksheetSource ref="A4:L98" sheet="Data"/>
  </cacheSource>
  <cacheFields count="12">
    <cacheField name="Vendor Name" numFmtId="0">
      <sharedItems count="8">
        <s v="Spacetime Technologies"/>
        <s v="Steelpin Inc."/>
        <s v="Alum Sheeting"/>
        <s v="Durrable Products"/>
        <s v="Manley Valve"/>
        <s v="Pylon Accessories"/>
        <s v="Fast-Tie Aerospace"/>
        <s v="Hulkey Fasteners"/>
      </sharedItems>
    </cacheField>
    <cacheField name="Vendor No." numFmtId="0">
      <sharedItems containsSemiMixedTypes="0" containsString="0" containsNumber="1" containsInteger="1" minValue="1" maxValue="8"/>
    </cacheField>
    <cacheField name="Order No." numFmtId="0">
      <sharedItems/>
    </cacheField>
    <cacheField name="Item No." numFmtId="0">
      <sharedItems containsSemiMixedTypes="0" containsString="0" containsNumber="1" containsInteger="1" minValue="1122" maxValue="9977"/>
    </cacheField>
    <cacheField name="Item Description" numFmtId="0">
      <sharedItems count="13">
        <s v="O-Ring"/>
        <s v="Shielded Cable/ft."/>
        <s v="Bolt-nut package"/>
        <s v="Side Panel"/>
        <s v="Control Panel"/>
        <s v="Airframe fasteners"/>
        <s v="Gasket"/>
        <s v="Pressure Gauge"/>
        <s v="Panel Decal"/>
        <s v="Hatch Decal"/>
        <s v="Door Decal"/>
        <s v="Electrical Connector"/>
        <s v="Machined Valve"/>
      </sharedItems>
    </cacheField>
    <cacheField name="Item Cost" numFmtId="44">
      <sharedItems containsSemiMixedTypes="0" containsString="0" containsNumber="1" minValue="0.55000000000000004" maxValue="655.5" count="32">
        <n v="3"/>
        <n v="1.1000000000000001"/>
        <n v="3.75"/>
        <n v="195"/>
        <n v="3.95"/>
        <n v="255"/>
        <n v="4.25"/>
        <n v="4.05"/>
        <n v="1.1499999999999999"/>
        <n v="3.55"/>
        <n v="3.65"/>
        <n v="220"/>
        <n v="3.5"/>
        <n v="4.2"/>
        <n v="2.85"/>
        <n v="100.5"/>
        <n v="1"/>
        <n v="0.85"/>
        <n v="0.55000000000000004"/>
        <n v="2.95"/>
        <n v="185"/>
        <n v="90"/>
        <n v="2.4500000000000002"/>
        <n v="175"/>
        <n v="95"/>
        <n v="1.05"/>
        <n v="1.65"/>
        <n v="645"/>
        <n v="1.25"/>
        <n v="655.5"/>
        <n v="0.95"/>
        <n v="0.75"/>
      </sharedItems>
    </cacheField>
    <cacheField name="Quantity" numFmtId="165">
      <sharedItems containsSemiMixedTypes="0" containsString="0" containsNumber="1" containsInteger="1" minValue="90" maxValue="25000"/>
    </cacheField>
    <cacheField name="Cost per order" numFmtId="44">
      <sharedItems containsSemiMixedTypes="0" containsString="0" containsNumber="1" minValue="68.75" maxValue="127500"/>
    </cacheField>
    <cacheField name="A/P Terms" numFmtId="0">
      <sharedItems containsSemiMixedTypes="0" containsString="0" containsNumber="1" containsInteger="1" minValue="15" maxValue="45"/>
    </cacheField>
    <cacheField name="Order Date" numFmtId="164">
      <sharedItems containsSemiMixedTypes="0" containsNonDate="0" containsDate="1" containsString="0" minDate="2012-08-05T00:00:00" maxDate="2012-11-06T00:00:00"/>
    </cacheField>
    <cacheField name="Arrival Date" numFmtId="164">
      <sharedItems containsSemiMixedTypes="0" containsNonDate="0" containsDate="1" containsString="0" minDate="2012-08-13T00:00:00" maxDate="2012-11-18T00:00:00"/>
    </cacheField>
    <cacheField name="Delivery Days" numFmtId="0">
      <sharedItems containsSemiMixedTypes="0" containsString="0" containsNumber="1" containsInteger="1" minValue="3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">
  <r>
    <x v="0"/>
    <n v="2"/>
    <s v="A0111"/>
    <n v="6489"/>
    <x v="0"/>
    <x v="0"/>
    <n v="900"/>
    <n v="2700"/>
    <n v="25"/>
    <d v="2012-10-10T00:00:00"/>
    <d v="2012-10-18T00:00:00"/>
    <n v="8"/>
  </r>
  <r>
    <x v="1"/>
    <n v="6"/>
    <s v="A0115"/>
    <n v="5319"/>
    <x v="1"/>
    <x v="1"/>
    <n v="17500"/>
    <n v="19250"/>
    <n v="30"/>
    <d v="2012-08-20T00:00:00"/>
    <d v="2012-08-31T00:00:00"/>
    <n v="11"/>
  </r>
  <r>
    <x v="1"/>
    <n v="6"/>
    <s v="A0123"/>
    <n v="4312"/>
    <x v="2"/>
    <x v="2"/>
    <n v="4250"/>
    <n v="15937.5"/>
    <n v="30"/>
    <d v="2012-08-25T00:00:00"/>
    <d v="2012-09-01T00:00:00"/>
    <n v="7"/>
  </r>
  <r>
    <x v="1"/>
    <n v="6"/>
    <s v="A0204"/>
    <n v="5319"/>
    <x v="1"/>
    <x v="1"/>
    <n v="16500"/>
    <n v="18150"/>
    <n v="30"/>
    <d v="2012-09-15T00:00:00"/>
    <d v="2012-10-05T00:00:00"/>
    <n v="20"/>
  </r>
  <r>
    <x v="1"/>
    <n v="6"/>
    <s v="A0205"/>
    <n v="5677"/>
    <x v="3"/>
    <x v="3"/>
    <n v="120"/>
    <n v="23400"/>
    <n v="30"/>
    <d v="2012-11-02T00:00:00"/>
    <d v="2012-11-13T00:00:00"/>
    <n v="11"/>
  </r>
  <r>
    <x v="1"/>
    <n v="6"/>
    <s v="A0207"/>
    <n v="4312"/>
    <x v="2"/>
    <x v="2"/>
    <n v="4200"/>
    <n v="15750"/>
    <n v="30"/>
    <d v="2012-09-01T00:00:00"/>
    <d v="2012-09-10T00:00:00"/>
    <n v="9"/>
  </r>
  <r>
    <x v="2"/>
    <n v="5"/>
    <s v="A0223"/>
    <n v="4224"/>
    <x v="2"/>
    <x v="4"/>
    <n v="4500"/>
    <n v="17775"/>
    <n v="30"/>
    <d v="2012-10-15T00:00:00"/>
    <d v="2012-10-20T00:00:00"/>
    <n v="5"/>
  </r>
  <r>
    <x v="2"/>
    <n v="5"/>
    <s v="A0433"/>
    <n v="5417"/>
    <x v="4"/>
    <x v="5"/>
    <n v="500"/>
    <n v="127500"/>
    <n v="30"/>
    <d v="2012-10-20T00:00:00"/>
    <d v="2012-10-27T00:00:00"/>
    <n v="7"/>
  </r>
  <r>
    <x v="2"/>
    <n v="5"/>
    <s v="A0443"/>
    <n v="1243"/>
    <x v="5"/>
    <x v="6"/>
    <n v="10000"/>
    <n v="42500"/>
    <n v="30"/>
    <d v="2012-08-08T00:00:00"/>
    <d v="2012-08-14T00:00:00"/>
    <n v="6"/>
  </r>
  <r>
    <x v="2"/>
    <n v="5"/>
    <s v="A0446"/>
    <n v="5417"/>
    <x v="4"/>
    <x v="5"/>
    <n v="406"/>
    <n v="103530"/>
    <n v="30"/>
    <d v="2012-09-01T00:00:00"/>
    <d v="2012-09-10T00:00:00"/>
    <n v="9"/>
  </r>
  <r>
    <x v="0"/>
    <n v="2"/>
    <s v="A0533"/>
    <n v="9752"/>
    <x v="6"/>
    <x v="7"/>
    <n v="1500"/>
    <n v="6075"/>
    <n v="25"/>
    <d v="2012-09-20T00:00:00"/>
    <d v="2012-09-25T00:00:00"/>
    <n v="5"/>
  </r>
  <r>
    <x v="0"/>
    <n v="2"/>
    <s v="A0555"/>
    <n v="6489"/>
    <x v="0"/>
    <x v="0"/>
    <n v="1100"/>
    <n v="3300"/>
    <n v="25"/>
    <d v="2012-10-05T00:00:00"/>
    <d v="2012-10-10T00:00:00"/>
    <n v="5"/>
  </r>
  <r>
    <x v="0"/>
    <n v="2"/>
    <s v="A0622"/>
    <n v="9752"/>
    <x v="6"/>
    <x v="7"/>
    <n v="1550"/>
    <n v="6277.5"/>
    <n v="25"/>
    <d v="2012-09-25T00:00:00"/>
    <d v="2012-10-05T00:00:00"/>
    <n v="10"/>
  </r>
  <r>
    <x v="0"/>
    <n v="2"/>
    <s v="A0666"/>
    <n v="5125"/>
    <x v="1"/>
    <x v="8"/>
    <n v="15000"/>
    <n v="17250"/>
    <n v="25"/>
    <d v="2012-10-01T00:00:00"/>
    <d v="2012-10-15T00:00:00"/>
    <n v="14"/>
  </r>
  <r>
    <x v="0"/>
    <n v="2"/>
    <s v="A0777"/>
    <n v="6489"/>
    <x v="0"/>
    <x v="0"/>
    <n v="1050"/>
    <n v="3150"/>
    <n v="25"/>
    <d v="2012-10-29T00:00:00"/>
    <d v="2012-11-10T00:00:00"/>
    <n v="12"/>
  </r>
  <r>
    <x v="0"/>
    <n v="2"/>
    <s v="A1222"/>
    <n v="4111"/>
    <x v="2"/>
    <x v="9"/>
    <n v="4200"/>
    <n v="14910"/>
    <n v="25"/>
    <d v="2012-09-15T00:00:00"/>
    <d v="2012-10-15T00:00:00"/>
    <n v="30"/>
  </r>
  <r>
    <x v="3"/>
    <n v="3"/>
    <s v="A1234"/>
    <n v="9399"/>
    <x v="6"/>
    <x v="10"/>
    <n v="1250"/>
    <n v="4562.5"/>
    <n v="45"/>
    <d v="2012-10-01T00:00:00"/>
    <d v="2012-10-06T00:00:00"/>
    <n v="5"/>
  </r>
  <r>
    <x v="3"/>
    <n v="3"/>
    <s v="A1235"/>
    <n v="9399"/>
    <x v="6"/>
    <x v="10"/>
    <n v="1450"/>
    <n v="5292.5"/>
    <n v="45"/>
    <d v="2012-10-03T00:00:00"/>
    <d v="2012-10-08T00:00:00"/>
    <n v="5"/>
  </r>
  <r>
    <x v="3"/>
    <n v="3"/>
    <s v="A1344"/>
    <n v="5454"/>
    <x v="4"/>
    <x v="11"/>
    <n v="550"/>
    <n v="121000"/>
    <n v="45"/>
    <d v="2012-10-09T00:00:00"/>
    <d v="2012-10-14T00:00:00"/>
    <n v="5"/>
  </r>
  <r>
    <x v="3"/>
    <n v="3"/>
    <s v="A1345"/>
    <n v="9399"/>
    <x v="6"/>
    <x v="10"/>
    <n v="1470"/>
    <n v="5365.5"/>
    <n v="45"/>
    <d v="2012-10-07T00:00:00"/>
    <d v="2012-10-12T00:00:00"/>
    <n v="5"/>
  </r>
  <r>
    <x v="3"/>
    <n v="3"/>
    <s v="A1346"/>
    <n v="9399"/>
    <x v="6"/>
    <x v="10"/>
    <n v="1985"/>
    <n v="7245.25"/>
    <n v="45"/>
    <d v="2012-10-05T00:00:00"/>
    <d v="2012-10-11T00:00:00"/>
    <n v="6"/>
  </r>
  <r>
    <x v="0"/>
    <n v="2"/>
    <s v="A1444"/>
    <n v="4111"/>
    <x v="2"/>
    <x v="9"/>
    <n v="4250"/>
    <n v="15087.5"/>
    <n v="25"/>
    <d v="2012-09-20T00:00:00"/>
    <d v="2012-10-10T00:00:00"/>
    <n v="20"/>
  </r>
  <r>
    <x v="0"/>
    <n v="2"/>
    <s v="A1445"/>
    <n v="4111"/>
    <x v="2"/>
    <x v="9"/>
    <n v="4200"/>
    <n v="14910"/>
    <n v="25"/>
    <d v="2012-09-25T00:00:00"/>
    <d v="2012-10-25T00:00:00"/>
    <n v="30"/>
  </r>
  <r>
    <x v="0"/>
    <n v="2"/>
    <s v="A1449"/>
    <n v="4111"/>
    <x v="2"/>
    <x v="9"/>
    <n v="4600"/>
    <n v="16330"/>
    <n v="25"/>
    <d v="2012-10-05T00:00:00"/>
    <d v="2012-10-19T00:00:00"/>
    <n v="14"/>
  </r>
  <r>
    <x v="3"/>
    <n v="3"/>
    <s v="A1456"/>
    <n v="5454"/>
    <x v="4"/>
    <x v="11"/>
    <n v="500"/>
    <n v="110000"/>
    <n v="45"/>
    <d v="2012-10-15T00:00:00"/>
    <d v="2012-10-20T00:00:00"/>
    <n v="5"/>
  </r>
  <r>
    <x v="3"/>
    <n v="3"/>
    <s v="A1457"/>
    <n v="4569"/>
    <x v="2"/>
    <x v="12"/>
    <n v="3900"/>
    <n v="13650"/>
    <n v="45"/>
    <d v="2012-10-05T00:00:00"/>
    <d v="2012-10-10T00:00:00"/>
    <n v="5"/>
  </r>
  <r>
    <x v="3"/>
    <n v="3"/>
    <s v="A1567"/>
    <n v="1369"/>
    <x v="5"/>
    <x v="13"/>
    <n v="15000"/>
    <n v="63000"/>
    <n v="45"/>
    <d v="2012-09-25T00:00:00"/>
    <d v="2012-09-30T00:00:00"/>
    <n v="5"/>
  </r>
  <r>
    <x v="4"/>
    <n v="7"/>
    <s v="A2345"/>
    <n v="6431"/>
    <x v="0"/>
    <x v="14"/>
    <n v="1250"/>
    <n v="3562.5"/>
    <n v="30"/>
    <d v="2012-10-05T00:00:00"/>
    <d v="2012-10-10T00:00:00"/>
    <n v="5"/>
  </r>
  <r>
    <x v="4"/>
    <n v="7"/>
    <s v="A2356"/>
    <n v="7258"/>
    <x v="7"/>
    <x v="15"/>
    <n v="95"/>
    <n v="9547.5"/>
    <n v="30"/>
    <d v="2012-10-20T00:00:00"/>
    <d v="2012-10-29T00:00:00"/>
    <n v="9"/>
  </r>
  <r>
    <x v="4"/>
    <n v="7"/>
    <s v="A2367"/>
    <n v="9977"/>
    <x v="8"/>
    <x v="16"/>
    <n v="525"/>
    <n v="525"/>
    <n v="30"/>
    <d v="2012-11-01T00:00:00"/>
    <d v="2012-11-07T00:00:00"/>
    <n v="6"/>
  </r>
  <r>
    <x v="4"/>
    <n v="7"/>
    <s v="A2378"/>
    <n v="6431"/>
    <x v="0"/>
    <x v="14"/>
    <n v="1350"/>
    <n v="3847.5"/>
    <n v="30"/>
    <d v="2012-10-01T00:00:00"/>
    <d v="2012-10-07T00:00:00"/>
    <n v="6"/>
  </r>
  <r>
    <x v="0"/>
    <n v="2"/>
    <s v="A3467"/>
    <n v="4111"/>
    <x v="2"/>
    <x v="9"/>
    <n v="4800"/>
    <n v="17040"/>
    <n v="25"/>
    <d v="2012-09-05T00:00:00"/>
    <d v="2012-09-20T00:00:00"/>
    <n v="15"/>
  </r>
  <r>
    <x v="0"/>
    <n v="2"/>
    <s v="A5689"/>
    <n v="4111"/>
    <x v="2"/>
    <x v="9"/>
    <n v="4585"/>
    <n v="16276.75"/>
    <n v="25"/>
    <d v="2012-09-10T00:00:00"/>
    <d v="2012-09-30T00:00:00"/>
    <n v="20"/>
  </r>
  <r>
    <x v="4"/>
    <n v="7"/>
    <s v="A9821"/>
    <n v="6431"/>
    <x v="0"/>
    <x v="14"/>
    <n v="1300"/>
    <n v="3705"/>
    <n v="30"/>
    <d v="2012-09-25T00:00:00"/>
    <d v="2012-10-01T00:00:00"/>
    <n v="6"/>
  </r>
  <r>
    <x v="4"/>
    <n v="7"/>
    <s v="A9842"/>
    <n v="7258"/>
    <x v="7"/>
    <x v="15"/>
    <n v="100"/>
    <n v="10050"/>
    <n v="30"/>
    <d v="2012-10-15T00:00:00"/>
    <d v="2012-10-24T00:00:00"/>
    <n v="9"/>
  </r>
  <r>
    <x v="4"/>
    <n v="7"/>
    <s v="A9865"/>
    <n v="9967"/>
    <x v="9"/>
    <x v="17"/>
    <n v="550"/>
    <n v="467.5"/>
    <n v="30"/>
    <d v="2012-11-05T00:00:00"/>
    <d v="2012-11-11T00:00:00"/>
    <n v="6"/>
  </r>
  <r>
    <x v="4"/>
    <n v="7"/>
    <s v="A9876"/>
    <n v="9955"/>
    <x v="10"/>
    <x v="18"/>
    <n v="150"/>
    <n v="82.5"/>
    <n v="30"/>
    <d v="2012-11-01T00:00:00"/>
    <d v="2012-11-06T00:00:00"/>
    <n v="5"/>
  </r>
  <r>
    <x v="5"/>
    <n v="8"/>
    <s v="A9999"/>
    <n v="6433"/>
    <x v="0"/>
    <x v="19"/>
    <n v="1500"/>
    <n v="4425"/>
    <n v="15"/>
    <d v="2012-10-01T00:00:00"/>
    <d v="2012-10-10T00:00:00"/>
    <n v="9"/>
  </r>
  <r>
    <x v="2"/>
    <n v="5"/>
    <s v="B0247"/>
    <n v="1243"/>
    <x v="5"/>
    <x v="6"/>
    <n v="9000"/>
    <n v="38250"/>
    <n v="30"/>
    <d v="2012-09-05T00:00:00"/>
    <d v="2012-09-12T00:00:00"/>
    <n v="7"/>
  </r>
  <r>
    <x v="1"/>
    <n v="6"/>
    <s v="B0445"/>
    <n v="4312"/>
    <x v="2"/>
    <x v="2"/>
    <n v="4150"/>
    <n v="15562.5"/>
    <n v="30"/>
    <d v="2012-09-03T00:00:00"/>
    <d v="2012-09-11T00:00:00"/>
    <n v="8"/>
  </r>
  <r>
    <x v="2"/>
    <n v="5"/>
    <s v="B0447"/>
    <n v="5634"/>
    <x v="3"/>
    <x v="20"/>
    <n v="150"/>
    <n v="27750"/>
    <n v="30"/>
    <d v="2012-10-25T00:00:00"/>
    <d v="2012-11-03T00:00:00"/>
    <n v="9"/>
  </r>
  <r>
    <x v="2"/>
    <n v="5"/>
    <s v="B0479"/>
    <n v="5634"/>
    <x v="3"/>
    <x v="20"/>
    <n v="140"/>
    <n v="25900"/>
    <n v="30"/>
    <d v="2012-10-29T00:00:00"/>
    <d v="2012-11-04T00:00:00"/>
    <n v="6"/>
  </r>
  <r>
    <x v="2"/>
    <n v="5"/>
    <s v="B0567"/>
    <n v="1243"/>
    <x v="5"/>
    <x v="6"/>
    <n v="10500"/>
    <n v="44625"/>
    <n v="30"/>
    <d v="2012-10-10T00:00:00"/>
    <d v="2012-10-17T00:00:00"/>
    <n v="7"/>
  </r>
  <r>
    <x v="5"/>
    <n v="8"/>
    <s v="B1111"/>
    <n v="9764"/>
    <x v="6"/>
    <x v="2"/>
    <n v="1980"/>
    <n v="7425"/>
    <n v="15"/>
    <d v="2012-09-20T00:00:00"/>
    <d v="2012-09-29T00:00:00"/>
    <n v="9"/>
  </r>
  <r>
    <x v="3"/>
    <n v="3"/>
    <s v="B1234"/>
    <n v="7258"/>
    <x v="7"/>
    <x v="21"/>
    <n v="100"/>
    <n v="9000"/>
    <n v="45"/>
    <d v="2012-08-25T00:00:00"/>
    <d v="2012-08-28T00:00:00"/>
    <n v="3"/>
  </r>
  <r>
    <x v="3"/>
    <n v="3"/>
    <s v="B1345"/>
    <n v="7258"/>
    <x v="7"/>
    <x v="21"/>
    <n v="120"/>
    <n v="10800"/>
    <n v="45"/>
    <d v="2012-09-05T00:00:00"/>
    <d v="2012-09-09T00:00:00"/>
    <n v="4"/>
  </r>
  <r>
    <x v="3"/>
    <n v="3"/>
    <s v="B1468"/>
    <n v="1369"/>
    <x v="5"/>
    <x v="13"/>
    <n v="14000"/>
    <n v="58800"/>
    <n v="45"/>
    <d v="2012-09-27T00:00:00"/>
    <d v="2012-10-03T00:00:00"/>
    <n v="6"/>
  </r>
  <r>
    <x v="3"/>
    <n v="3"/>
    <s v="B1589"/>
    <n v="5275"/>
    <x v="1"/>
    <x v="16"/>
    <n v="25000"/>
    <n v="25000"/>
    <n v="45"/>
    <d v="2012-10-25T00:00:00"/>
    <d v="2012-10-30T00:00:00"/>
    <n v="5"/>
  </r>
  <r>
    <x v="3"/>
    <n v="3"/>
    <s v="B1666"/>
    <n v="1369"/>
    <x v="5"/>
    <x v="13"/>
    <n v="10000"/>
    <n v="42000"/>
    <n v="45"/>
    <d v="2012-09-29T00:00:00"/>
    <d v="2012-10-04T00:00:00"/>
    <n v="5"/>
  </r>
  <r>
    <x v="6"/>
    <n v="4"/>
    <s v="B2333"/>
    <n v="6321"/>
    <x v="0"/>
    <x v="22"/>
    <n v="1300"/>
    <n v="3185.0000000000005"/>
    <n v="30"/>
    <d v="2012-08-25T00:00:00"/>
    <d v="2012-09-04T00:00:00"/>
    <n v="10"/>
  </r>
  <r>
    <x v="6"/>
    <n v="4"/>
    <s v="B2345"/>
    <n v="6321"/>
    <x v="0"/>
    <x v="22"/>
    <n v="1200"/>
    <n v="2940"/>
    <n v="30"/>
    <d v="2012-09-12T00:00:00"/>
    <d v="2012-09-23T00:00:00"/>
    <n v="11"/>
  </r>
  <r>
    <x v="6"/>
    <n v="4"/>
    <s v="B2356"/>
    <n v="6321"/>
    <x v="0"/>
    <x v="22"/>
    <n v="2500"/>
    <n v="6125"/>
    <n v="30"/>
    <d v="2012-09-25T00:00:00"/>
    <d v="2012-10-04T00:00:00"/>
    <n v="9"/>
  </r>
  <r>
    <x v="6"/>
    <n v="4"/>
    <s v="B2367"/>
    <n v="6321"/>
    <x v="0"/>
    <x v="22"/>
    <n v="1250"/>
    <n v="3062.5"/>
    <n v="30"/>
    <d v="2012-10-12T00:00:00"/>
    <d v="2012-10-21T00:00:00"/>
    <n v="9"/>
  </r>
  <r>
    <x v="6"/>
    <n v="4"/>
    <s v="B2378"/>
    <n v="6321"/>
    <x v="0"/>
    <x v="22"/>
    <n v="1500"/>
    <n v="3675.0000000000005"/>
    <n v="30"/>
    <d v="2012-10-25T00:00:00"/>
    <d v="2012-11-02T00:00:00"/>
    <n v="8"/>
  </r>
  <r>
    <x v="6"/>
    <n v="4"/>
    <s v="B2498"/>
    <n v="5689"/>
    <x v="3"/>
    <x v="23"/>
    <n v="150"/>
    <n v="26250"/>
    <n v="30"/>
    <d v="2012-11-01T00:00:00"/>
    <d v="2012-11-09T00:00:00"/>
    <n v="8"/>
  </r>
  <r>
    <x v="6"/>
    <n v="4"/>
    <s v="B2499"/>
    <n v="7268"/>
    <x v="7"/>
    <x v="24"/>
    <n v="110"/>
    <n v="10450"/>
    <n v="30"/>
    <d v="2012-11-01T00:00:00"/>
    <d v="2012-11-12T00:00:00"/>
    <n v="11"/>
  </r>
  <r>
    <x v="6"/>
    <n v="4"/>
    <s v="B2511"/>
    <n v="7268"/>
    <x v="7"/>
    <x v="24"/>
    <n v="105"/>
    <n v="9975"/>
    <n v="30"/>
    <d v="2012-11-05T00:00:00"/>
    <d v="2012-11-16T00:00:00"/>
    <n v="11"/>
  </r>
  <r>
    <x v="6"/>
    <n v="4"/>
    <s v="B2519"/>
    <n v="5462"/>
    <x v="1"/>
    <x v="25"/>
    <n v="22500"/>
    <n v="23625"/>
    <n v="30"/>
    <d v="2012-08-20T00:00:00"/>
    <d v="2012-08-26T00:00:00"/>
    <n v="6"/>
  </r>
  <r>
    <x v="6"/>
    <n v="4"/>
    <s v="B2528"/>
    <n v="5689"/>
    <x v="3"/>
    <x v="23"/>
    <n v="175"/>
    <n v="30625"/>
    <n v="30"/>
    <d v="2012-11-05T00:00:00"/>
    <d v="2012-11-15T00:00:00"/>
    <n v="10"/>
  </r>
  <r>
    <x v="6"/>
    <n v="4"/>
    <s v="B2537"/>
    <n v="5462"/>
    <x v="1"/>
    <x v="25"/>
    <n v="21500"/>
    <n v="22575"/>
    <n v="30"/>
    <d v="2012-08-15T00:00:00"/>
    <d v="2012-08-22T00:00:00"/>
    <n v="7"/>
  </r>
  <r>
    <x v="6"/>
    <n v="4"/>
    <s v="B2566"/>
    <n v="5462"/>
    <x v="1"/>
    <x v="25"/>
    <n v="23000"/>
    <n v="24150"/>
    <n v="30"/>
    <d v="2012-08-10T00:00:00"/>
    <d v="2012-08-15T00:00:00"/>
    <n v="5"/>
  </r>
  <r>
    <x v="1"/>
    <n v="6"/>
    <s v="B3022"/>
    <n v="5677"/>
    <x v="3"/>
    <x v="3"/>
    <n v="110"/>
    <n v="21450"/>
    <n v="30"/>
    <d v="2012-11-05T00:00:00"/>
    <d v="2012-11-17T00:00:00"/>
    <n v="12"/>
  </r>
  <r>
    <x v="1"/>
    <n v="6"/>
    <s v="B3041"/>
    <n v="5234"/>
    <x v="11"/>
    <x v="26"/>
    <n v="4500"/>
    <n v="7425"/>
    <n v="30"/>
    <d v="2012-08-28T00:00:00"/>
    <d v="2012-09-05T00:00:00"/>
    <n v="8"/>
  </r>
  <r>
    <x v="1"/>
    <n v="6"/>
    <s v="B3042"/>
    <n v="5234"/>
    <x v="11"/>
    <x v="26"/>
    <n v="4750"/>
    <n v="7837.5"/>
    <n v="30"/>
    <d v="2012-09-05T00:00:00"/>
    <d v="2012-09-13T00:00:00"/>
    <n v="8"/>
  </r>
  <r>
    <x v="1"/>
    <n v="6"/>
    <s v="B3111"/>
    <n v="5234"/>
    <x v="11"/>
    <x v="26"/>
    <n v="4850"/>
    <n v="8002.5"/>
    <n v="30"/>
    <d v="2012-09-02T00:00:00"/>
    <d v="2012-09-11T00:00:00"/>
    <n v="9"/>
  </r>
  <r>
    <x v="1"/>
    <n v="6"/>
    <s v="B3222"/>
    <n v="8008"/>
    <x v="12"/>
    <x v="27"/>
    <n v="150"/>
    <n v="96750"/>
    <n v="30"/>
    <d v="2012-10-15T00:00:00"/>
    <d v="2012-10-26T00:00:00"/>
    <n v="11"/>
  </r>
  <r>
    <x v="1"/>
    <n v="6"/>
    <s v="B3333"/>
    <n v="8008"/>
    <x v="12"/>
    <x v="27"/>
    <n v="100"/>
    <n v="64500"/>
    <n v="30"/>
    <d v="2012-10-10T00:00:00"/>
    <d v="2012-10-21T00:00:00"/>
    <n v="11"/>
  </r>
  <r>
    <x v="6"/>
    <n v="4"/>
    <s v="C0234"/>
    <n v="5166"/>
    <x v="11"/>
    <x v="28"/>
    <n v="5650"/>
    <n v="7062.5"/>
    <n v="30"/>
    <d v="2012-10-01T00:00:00"/>
    <d v="2012-10-06T00:00:00"/>
    <n v="5"/>
  </r>
  <r>
    <x v="6"/>
    <n v="4"/>
    <s v="C0423"/>
    <n v="5689"/>
    <x v="3"/>
    <x v="23"/>
    <n v="155"/>
    <n v="27125"/>
    <n v="30"/>
    <d v="2012-10-25T00:00:00"/>
    <d v="2012-11-03T00:00:00"/>
    <n v="9"/>
  </r>
  <r>
    <x v="6"/>
    <n v="4"/>
    <s v="C0433"/>
    <n v="5462"/>
    <x v="1"/>
    <x v="25"/>
    <n v="22500"/>
    <n v="23625"/>
    <n v="30"/>
    <d v="2012-08-25T00:00:00"/>
    <d v="2012-09-02T00:00:00"/>
    <n v="8"/>
  </r>
  <r>
    <x v="1"/>
    <n v="6"/>
    <s v="C0456"/>
    <n v="5677"/>
    <x v="3"/>
    <x v="3"/>
    <n v="130"/>
    <n v="25350"/>
    <n v="30"/>
    <d v="2012-10-28T00:00:00"/>
    <d v="2012-11-07T00:00:00"/>
    <n v="10"/>
  </r>
  <r>
    <x v="1"/>
    <n v="6"/>
    <s v="C0467"/>
    <n v="8008"/>
    <x v="12"/>
    <x v="27"/>
    <n v="120"/>
    <n v="77400"/>
    <n v="30"/>
    <d v="2012-10-28T00:00:00"/>
    <d v="2012-11-04T00:00:00"/>
    <n v="7"/>
  </r>
  <r>
    <x v="1"/>
    <n v="6"/>
    <s v="C0589"/>
    <n v="5319"/>
    <x v="1"/>
    <x v="1"/>
    <n v="18100"/>
    <n v="19910"/>
    <n v="30"/>
    <d v="2012-08-25T00:00:00"/>
    <d v="2012-09-05T00:00:00"/>
    <n v="11"/>
  </r>
  <r>
    <x v="4"/>
    <n v="7"/>
    <s v="C1111"/>
    <n v="9955"/>
    <x v="10"/>
    <x v="18"/>
    <n v="125"/>
    <n v="68.75"/>
    <n v="30"/>
    <d v="2012-11-05T00:00:00"/>
    <d v="2012-11-10T00:00:00"/>
    <n v="5"/>
  </r>
  <r>
    <x v="7"/>
    <n v="1"/>
    <s v="C1212"/>
    <n v="1122"/>
    <x v="5"/>
    <x v="6"/>
    <n v="19500"/>
    <n v="82875"/>
    <n v="30"/>
    <d v="2012-08-05T00:00:00"/>
    <d v="2012-08-13T00:00:00"/>
    <n v="8"/>
  </r>
  <r>
    <x v="7"/>
    <n v="1"/>
    <s v="C1313"/>
    <n v="3166"/>
    <x v="11"/>
    <x v="28"/>
    <n v="5600"/>
    <n v="7000"/>
    <n v="30"/>
    <d v="2012-08-25T00:00:00"/>
    <d v="2012-08-29T00:00:00"/>
    <n v="4"/>
  </r>
  <r>
    <x v="5"/>
    <n v="8"/>
    <s v="C2211"/>
    <n v="9764"/>
    <x v="6"/>
    <x v="2"/>
    <n v="1850"/>
    <n v="6937.5"/>
    <n v="15"/>
    <d v="2012-09-25T00:00:00"/>
    <d v="2012-10-05T00:00:00"/>
    <n v="10"/>
  </r>
  <r>
    <x v="4"/>
    <n v="7"/>
    <s v="C2222"/>
    <n v="7258"/>
    <x v="7"/>
    <x v="15"/>
    <n v="90"/>
    <n v="9045"/>
    <n v="30"/>
    <d v="2012-10-10T00:00:00"/>
    <d v="2012-10-17T00:00:00"/>
    <n v="7"/>
  </r>
  <r>
    <x v="7"/>
    <n v="1"/>
    <s v="C2323"/>
    <n v="1122"/>
    <x v="5"/>
    <x v="6"/>
    <n v="15500"/>
    <n v="65875"/>
    <n v="30"/>
    <d v="2012-09-04T00:00:00"/>
    <d v="2012-09-12T00:00:00"/>
    <n v="8"/>
  </r>
  <r>
    <x v="7"/>
    <n v="1"/>
    <s v="C2929"/>
    <n v="3166"/>
    <x v="11"/>
    <x v="28"/>
    <n v="5500"/>
    <n v="6875"/>
    <n v="30"/>
    <d v="2012-09-01T00:00:00"/>
    <d v="2012-09-06T00:00:00"/>
    <n v="5"/>
  </r>
  <r>
    <x v="7"/>
    <n v="1"/>
    <s v="C3232"/>
    <n v="1122"/>
    <x v="5"/>
    <x v="6"/>
    <n v="18000"/>
    <n v="76500"/>
    <n v="30"/>
    <d v="2012-10-01T00:00:00"/>
    <d v="2012-10-08T00:00:00"/>
    <n v="7"/>
  </r>
  <r>
    <x v="4"/>
    <n v="7"/>
    <s v="C3333"/>
    <n v="8148"/>
    <x v="12"/>
    <x v="29"/>
    <n v="125"/>
    <n v="81937.5"/>
    <n v="30"/>
    <d v="2012-10-10T00:00:00"/>
    <d v="2012-10-17T00:00:00"/>
    <n v="7"/>
  </r>
  <r>
    <x v="7"/>
    <n v="1"/>
    <s v="C3434"/>
    <n v="1122"/>
    <x v="5"/>
    <x v="6"/>
    <n v="12500"/>
    <n v="53125"/>
    <n v="30"/>
    <d v="2012-09-05T00:00:00"/>
    <d v="2012-09-11T00:00:00"/>
    <n v="6"/>
  </r>
  <r>
    <x v="7"/>
    <n v="1"/>
    <s v="C4545"/>
    <n v="1122"/>
    <x v="5"/>
    <x v="6"/>
    <n v="15000"/>
    <n v="63750"/>
    <n v="30"/>
    <d v="2012-09-08T00:00:00"/>
    <d v="2012-09-15T00:00:00"/>
    <n v="7"/>
  </r>
  <r>
    <x v="7"/>
    <n v="1"/>
    <s v="C5656"/>
    <n v="1122"/>
    <x v="5"/>
    <x v="6"/>
    <n v="14500"/>
    <n v="61625"/>
    <n v="30"/>
    <d v="2012-09-28T00:00:00"/>
    <d v="2012-10-03T00:00:00"/>
    <n v="5"/>
  </r>
  <r>
    <x v="7"/>
    <n v="1"/>
    <s v="C6765"/>
    <n v="5066"/>
    <x v="1"/>
    <x v="30"/>
    <n v="25000"/>
    <n v="23750"/>
    <n v="30"/>
    <d v="2012-09-05T00:00:00"/>
    <d v="2012-09-12T00:00:00"/>
    <n v="7"/>
  </r>
  <r>
    <x v="7"/>
    <n v="1"/>
    <s v="C7875"/>
    <n v="3166"/>
    <x v="11"/>
    <x v="28"/>
    <n v="5650"/>
    <n v="7062.5"/>
    <n v="30"/>
    <d v="2012-09-05T00:00:00"/>
    <d v="2012-09-10T00:00:00"/>
    <n v="5"/>
  </r>
  <r>
    <x v="7"/>
    <n v="1"/>
    <s v="C8854"/>
    <n v="3166"/>
    <x v="11"/>
    <x v="28"/>
    <n v="5425"/>
    <n v="6781.25"/>
    <n v="30"/>
    <d v="2012-09-10T00:00:00"/>
    <d v="2012-09-15T00:00:00"/>
    <n v="5"/>
  </r>
  <r>
    <x v="7"/>
    <n v="1"/>
    <s v="C8989"/>
    <n v="9966"/>
    <x v="9"/>
    <x v="31"/>
    <n v="500"/>
    <n v="375"/>
    <n v="30"/>
    <d v="2012-08-25T00:00:00"/>
    <d v="2012-08-31T00:00:00"/>
    <n v="6"/>
  </r>
  <r>
    <x v="5"/>
    <n v="8"/>
    <s v="D1111"/>
    <n v="9764"/>
    <x v="6"/>
    <x v="2"/>
    <n v="1800"/>
    <n v="6750"/>
    <n v="15"/>
    <d v="2012-09-28T00:00:00"/>
    <d v="2012-10-05T00:00:00"/>
    <n v="7"/>
  </r>
  <r>
    <x v="7"/>
    <n v="1"/>
    <s v="D1212"/>
    <n v="5066"/>
    <x v="1"/>
    <x v="30"/>
    <n v="17500"/>
    <n v="16625"/>
    <n v="30"/>
    <d v="2012-09-15T00:00:00"/>
    <d v="2012-09-22T00:00:00"/>
    <n v="7"/>
  </r>
  <r>
    <x v="7"/>
    <n v="1"/>
    <s v="D2121"/>
    <n v="1122"/>
    <x v="5"/>
    <x v="6"/>
    <n v="17500"/>
    <n v="74375"/>
    <n v="30"/>
    <d v="2012-10-25T00:00:00"/>
    <d v="2012-11-03T00:00:00"/>
    <n v="9"/>
  </r>
  <r>
    <x v="7"/>
    <n v="1"/>
    <s v="D3232"/>
    <n v="1122"/>
    <x v="5"/>
    <x v="6"/>
    <n v="17000"/>
    <n v="72250"/>
    <n v="30"/>
    <d v="2012-10-11T00:00:00"/>
    <d v="2012-10-19T00:00:00"/>
    <n v="8"/>
  </r>
  <r>
    <x v="5"/>
    <n v="8"/>
    <s v="D3333"/>
    <n v="9764"/>
    <x v="6"/>
    <x v="2"/>
    <n v="1750"/>
    <n v="6562.5"/>
    <n v="15"/>
    <d v="2012-09-20T00:00:00"/>
    <d v="2012-09-25T00:00:00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3:C54" firstHeaderRow="2" firstDataRow="2" firstDataCol="2"/>
  <pivotFields count="12">
    <pivotField axis="axisRow" compact="0" outline="0" subtotalTop="0" showAll="0" includeNewItemsInFilter="1" sortType="ascending">
      <items count="9">
        <item x="2"/>
        <item x="3"/>
        <item x="6"/>
        <item x="7"/>
        <item x="4"/>
        <item x="5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4">
        <item x="5"/>
        <item x="2"/>
        <item x="4"/>
        <item x="10"/>
        <item x="11"/>
        <item x="6"/>
        <item x="9"/>
        <item x="12"/>
        <item x="0"/>
        <item x="8"/>
        <item x="7"/>
        <item x="1"/>
        <item x="3"/>
        <item t="default"/>
      </items>
    </pivotField>
    <pivotField dataField="1" compact="0" numFmtId="44" outline="0" subtotalTop="0" showAll="0" includeNewItemsInFilter="1">
      <items count="33">
        <item x="18"/>
        <item x="31"/>
        <item x="17"/>
        <item x="30"/>
        <item x="16"/>
        <item x="25"/>
        <item x="1"/>
        <item x="8"/>
        <item x="28"/>
        <item x="26"/>
        <item x="22"/>
        <item x="14"/>
        <item x="19"/>
        <item x="0"/>
        <item x="12"/>
        <item x="9"/>
        <item x="10"/>
        <item x="2"/>
        <item x="4"/>
        <item x="7"/>
        <item x="13"/>
        <item x="6"/>
        <item x="21"/>
        <item x="24"/>
        <item x="15"/>
        <item x="23"/>
        <item x="20"/>
        <item x="3"/>
        <item x="11"/>
        <item x="5"/>
        <item x="27"/>
        <item x="29"/>
        <item t="default"/>
      </items>
    </pivotField>
    <pivotField compact="0" numFmtId="165" outline="0" subtotalTop="0" showAll="0" includeNewItemsInFilter="1"/>
    <pivotField compact="0" numFmtId="44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outline="0" subtotalTop="0" showAll="0" includeNewItemsInFilter="1"/>
  </pivotFields>
  <rowFields count="2">
    <field x="4"/>
    <field x="0"/>
  </rowFields>
  <rowItems count="50">
    <i>
      <x/>
      <x v="1"/>
    </i>
    <i r="1">
      <x/>
    </i>
    <i r="1">
      <x v="3"/>
    </i>
    <i t="default">
      <x/>
    </i>
    <i>
      <x v="1"/>
      <x v="1"/>
    </i>
    <i r="1">
      <x v="6"/>
    </i>
    <i r="1">
      <x v="7"/>
    </i>
    <i r="1">
      <x/>
    </i>
    <i t="default">
      <x v="1"/>
    </i>
    <i>
      <x v="2"/>
      <x v="1"/>
    </i>
    <i r="1">
      <x/>
    </i>
    <i t="default">
      <x v="2"/>
    </i>
    <i>
      <x v="3"/>
      <x v="4"/>
    </i>
    <i t="default">
      <x v="3"/>
    </i>
    <i>
      <x v="4"/>
      <x v="3"/>
    </i>
    <i r="1">
      <x v="2"/>
    </i>
    <i r="1">
      <x v="7"/>
    </i>
    <i t="default">
      <x v="4"/>
    </i>
    <i>
      <x v="5"/>
      <x v="1"/>
    </i>
    <i r="1">
      <x v="5"/>
    </i>
    <i r="1">
      <x v="6"/>
    </i>
    <i t="default">
      <x v="5"/>
    </i>
    <i>
      <x v="6"/>
      <x v="3"/>
    </i>
    <i r="1">
      <x v="4"/>
    </i>
    <i t="default">
      <x v="6"/>
    </i>
    <i>
      <x v="7"/>
      <x v="7"/>
    </i>
    <i r="1">
      <x v="4"/>
    </i>
    <i t="default">
      <x v="7"/>
    </i>
    <i>
      <x v="8"/>
      <x v="2"/>
    </i>
    <i r="1">
      <x v="4"/>
    </i>
    <i r="1">
      <x v="5"/>
    </i>
    <i r="1">
      <x v="6"/>
    </i>
    <i t="default">
      <x v="8"/>
    </i>
    <i>
      <x v="9"/>
      <x v="4"/>
    </i>
    <i t="default">
      <x v="9"/>
    </i>
    <i>
      <x v="10"/>
      <x v="1"/>
    </i>
    <i r="1">
      <x v="2"/>
    </i>
    <i r="1">
      <x v="4"/>
    </i>
    <i t="default">
      <x v="10"/>
    </i>
    <i>
      <x v="11"/>
      <x v="3"/>
    </i>
    <i r="1">
      <x v="1"/>
    </i>
    <i r="1">
      <x v="2"/>
    </i>
    <i r="1">
      <x v="7"/>
    </i>
    <i r="1">
      <x v="6"/>
    </i>
    <i t="default">
      <x v="11"/>
    </i>
    <i>
      <x v="12"/>
      <x v="2"/>
    </i>
    <i r="1">
      <x/>
    </i>
    <i r="1">
      <x v="7"/>
    </i>
    <i t="default">
      <x v="12"/>
    </i>
    <i t="grand">
      <x/>
    </i>
  </rowItems>
  <colItems count="1">
    <i/>
  </colItems>
  <dataFields count="1">
    <dataField name="Average of Item Cost" fld="5" subtotal="average" baseField="4" baseItem="0"/>
  </dataField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3:C11" totalsRowShown="0">
  <tableColumns count="3">
    <tableColumn id="1" name="Vendor No." dataDxfId="2"/>
    <tableColumn id="2" name="Vendor Name" dataDxfId="1">
      <calculatedColumnFormula>INDEX(Data!$A$5:$L$98,MATCH(A4,Data!$B$5:$B$98,0),1)</calculatedColumnFormula>
    </tableColumn>
    <tableColumn id="3" name="Average Delivery Time" dataDxfId="0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8"/>
  <sheetViews>
    <sheetView tabSelected="1" topLeftCell="A4" workbookViewId="0">
      <selection activeCell="G16" sqref="G16"/>
    </sheetView>
  </sheetViews>
  <sheetFormatPr defaultColWidth="8.85546875" defaultRowHeight="12.75" x14ac:dyDescent="0.2"/>
  <cols>
    <col min="1" max="1" width="21.7109375" style="13" bestFit="1" customWidth="1"/>
    <col min="2" max="2" width="11.140625" style="13" bestFit="1" customWidth="1"/>
    <col min="3" max="4" width="8.85546875" style="13"/>
    <col min="5" max="5" width="18" style="13" customWidth="1"/>
    <col min="6" max="7" width="8.85546875" style="13"/>
    <col min="8" max="8" width="14" style="13" bestFit="1" customWidth="1"/>
    <col min="9" max="9" width="10.28515625" style="13" bestFit="1" customWidth="1"/>
    <col min="10" max="10" width="10.85546875" style="13" bestFit="1" customWidth="1"/>
    <col min="11" max="11" width="11.7109375" style="13" bestFit="1" customWidth="1"/>
    <col min="12" max="12" width="13.7109375" style="25" bestFit="1" customWidth="1"/>
    <col min="13" max="16384" width="8.85546875" style="13"/>
  </cols>
  <sheetData>
    <row r="2" spans="1:14" ht="15.75" x14ac:dyDescent="0.25">
      <c r="E2" s="14" t="s">
        <v>117</v>
      </c>
    </row>
    <row r="3" spans="1:14" x14ac:dyDescent="0.2">
      <c r="L3" s="26"/>
    </row>
    <row r="4" spans="1:14" x14ac:dyDescent="0.2">
      <c r="A4" s="15" t="s">
        <v>108</v>
      </c>
      <c r="B4" s="15" t="s">
        <v>109</v>
      </c>
      <c r="C4" s="15" t="s">
        <v>110</v>
      </c>
      <c r="D4" s="15" t="s">
        <v>111</v>
      </c>
      <c r="E4" s="15" t="s">
        <v>112</v>
      </c>
      <c r="F4" s="15" t="s">
        <v>113</v>
      </c>
      <c r="G4" s="15" t="s">
        <v>0</v>
      </c>
      <c r="H4" s="15" t="s">
        <v>114</v>
      </c>
      <c r="I4" s="15" t="s">
        <v>115</v>
      </c>
      <c r="J4" s="15" t="s">
        <v>126</v>
      </c>
      <c r="K4" s="15" t="s">
        <v>116</v>
      </c>
      <c r="L4" s="27" t="s">
        <v>128</v>
      </c>
      <c r="M4" s="16"/>
    </row>
    <row r="5" spans="1:14" x14ac:dyDescent="0.2">
      <c r="A5" s="17" t="s">
        <v>1</v>
      </c>
      <c r="B5" s="18">
        <v>2</v>
      </c>
      <c r="C5" s="18" t="s">
        <v>65</v>
      </c>
      <c r="D5" s="19">
        <v>6489</v>
      </c>
      <c r="E5" s="20" t="s">
        <v>107</v>
      </c>
      <c r="F5" s="3">
        <v>3</v>
      </c>
      <c r="G5" s="2">
        <v>900</v>
      </c>
      <c r="H5" s="3">
        <f t="shared" ref="H5:H68" si="0">F5*G5</f>
        <v>2700</v>
      </c>
      <c r="I5" s="8">
        <v>25</v>
      </c>
      <c r="J5" s="21">
        <v>41192</v>
      </c>
      <c r="K5" s="21">
        <v>41200</v>
      </c>
      <c r="L5" s="25">
        <f>K5-J5</f>
        <v>8</v>
      </c>
    </row>
    <row r="6" spans="1:14" x14ac:dyDescent="0.2">
      <c r="A6" s="17" t="s">
        <v>53</v>
      </c>
      <c r="B6" s="18">
        <v>6</v>
      </c>
      <c r="C6" s="18" t="s">
        <v>66</v>
      </c>
      <c r="D6" s="18">
        <v>5319</v>
      </c>
      <c r="E6" s="17" t="s">
        <v>106</v>
      </c>
      <c r="F6" s="3">
        <v>1.1000000000000001</v>
      </c>
      <c r="G6" s="2">
        <v>17500</v>
      </c>
      <c r="H6" s="3">
        <f t="shared" si="0"/>
        <v>19250</v>
      </c>
      <c r="I6" s="8">
        <v>30</v>
      </c>
      <c r="J6" s="21">
        <v>41141</v>
      </c>
      <c r="K6" s="21">
        <v>41152</v>
      </c>
      <c r="L6" s="25">
        <f t="shared" ref="L6:L69" si="1">K6-J6</f>
        <v>11</v>
      </c>
    </row>
    <row r="7" spans="1:14" x14ac:dyDescent="0.2">
      <c r="A7" s="17" t="s">
        <v>53</v>
      </c>
      <c r="B7" s="18">
        <v>6</v>
      </c>
      <c r="C7" s="18" t="s">
        <v>67</v>
      </c>
      <c r="D7" s="19">
        <v>4312</v>
      </c>
      <c r="E7" s="20" t="s">
        <v>5</v>
      </c>
      <c r="F7" s="3">
        <v>3.75</v>
      </c>
      <c r="G7" s="2">
        <v>4250</v>
      </c>
      <c r="H7" s="3">
        <f t="shared" si="0"/>
        <v>15937.5</v>
      </c>
      <c r="I7" s="8">
        <v>30</v>
      </c>
      <c r="J7" s="21">
        <v>41146</v>
      </c>
      <c r="K7" s="21">
        <v>41153</v>
      </c>
      <c r="L7" s="25">
        <f t="shared" si="1"/>
        <v>7</v>
      </c>
    </row>
    <row r="8" spans="1:14" x14ac:dyDescent="0.2">
      <c r="A8" s="17" t="s">
        <v>53</v>
      </c>
      <c r="B8" s="18">
        <v>6</v>
      </c>
      <c r="C8" s="18" t="s">
        <v>118</v>
      </c>
      <c r="D8" s="18">
        <v>5319</v>
      </c>
      <c r="E8" s="17" t="s">
        <v>106</v>
      </c>
      <c r="F8" s="3">
        <v>1.1000000000000001</v>
      </c>
      <c r="G8" s="2">
        <v>16500</v>
      </c>
      <c r="H8" s="3">
        <f t="shared" si="0"/>
        <v>18150</v>
      </c>
      <c r="I8" s="8">
        <v>30</v>
      </c>
      <c r="J8" s="21">
        <v>41167</v>
      </c>
      <c r="K8" s="21">
        <v>41187</v>
      </c>
      <c r="L8" s="25">
        <f t="shared" si="1"/>
        <v>20</v>
      </c>
    </row>
    <row r="9" spans="1:14" x14ac:dyDescent="0.2">
      <c r="A9" s="17" t="s">
        <v>53</v>
      </c>
      <c r="B9" s="18">
        <v>6</v>
      </c>
      <c r="C9" s="18" t="s">
        <v>68</v>
      </c>
      <c r="D9" s="18">
        <v>5677</v>
      </c>
      <c r="E9" s="17" t="s">
        <v>99</v>
      </c>
      <c r="F9" s="3">
        <v>195</v>
      </c>
      <c r="G9" s="2">
        <v>120</v>
      </c>
      <c r="H9" s="3">
        <f t="shared" si="0"/>
        <v>23400</v>
      </c>
      <c r="I9" s="8">
        <v>30</v>
      </c>
      <c r="J9" s="21">
        <v>41215</v>
      </c>
      <c r="K9" s="21">
        <v>41226</v>
      </c>
      <c r="L9" s="25">
        <f t="shared" si="1"/>
        <v>11</v>
      </c>
    </row>
    <row r="10" spans="1:14" x14ac:dyDescent="0.2">
      <c r="A10" s="17" t="s">
        <v>53</v>
      </c>
      <c r="B10" s="18">
        <v>6</v>
      </c>
      <c r="C10" s="18" t="s">
        <v>69</v>
      </c>
      <c r="D10" s="19">
        <v>4312</v>
      </c>
      <c r="E10" s="20" t="s">
        <v>5</v>
      </c>
      <c r="F10" s="3">
        <v>3.75</v>
      </c>
      <c r="G10" s="2">
        <v>4200</v>
      </c>
      <c r="H10" s="3">
        <f t="shared" si="0"/>
        <v>15750</v>
      </c>
      <c r="I10" s="8">
        <v>30</v>
      </c>
      <c r="J10" s="21">
        <v>41153</v>
      </c>
      <c r="K10" s="21">
        <v>41162</v>
      </c>
      <c r="L10" s="25">
        <f t="shared" si="1"/>
        <v>9</v>
      </c>
    </row>
    <row r="11" spans="1:14" x14ac:dyDescent="0.2">
      <c r="A11" s="17" t="s">
        <v>8</v>
      </c>
      <c r="B11" s="18">
        <v>5</v>
      </c>
      <c r="C11" s="18" t="s">
        <v>54</v>
      </c>
      <c r="D11" s="19">
        <v>4224</v>
      </c>
      <c r="E11" s="20" t="s">
        <v>5</v>
      </c>
      <c r="F11" s="3">
        <v>3.95</v>
      </c>
      <c r="G11" s="2">
        <v>4500</v>
      </c>
      <c r="H11" s="3">
        <f t="shared" si="0"/>
        <v>17775</v>
      </c>
      <c r="I11" s="8">
        <v>30</v>
      </c>
      <c r="J11" s="21">
        <v>41197</v>
      </c>
      <c r="K11" s="21">
        <v>41202</v>
      </c>
      <c r="L11" s="25">
        <f t="shared" si="1"/>
        <v>5</v>
      </c>
    </row>
    <row r="12" spans="1:14" x14ac:dyDescent="0.2">
      <c r="A12" s="17" t="s">
        <v>8</v>
      </c>
      <c r="B12" s="18">
        <v>5</v>
      </c>
      <c r="C12" s="18" t="s">
        <v>119</v>
      </c>
      <c r="D12" s="18">
        <v>5417</v>
      </c>
      <c r="E12" s="17" t="s">
        <v>98</v>
      </c>
      <c r="F12" s="9">
        <v>255</v>
      </c>
      <c r="G12" s="2">
        <v>500</v>
      </c>
      <c r="H12" s="3">
        <f t="shared" si="0"/>
        <v>127500</v>
      </c>
      <c r="I12" s="8">
        <v>30</v>
      </c>
      <c r="J12" s="21">
        <v>41202</v>
      </c>
      <c r="K12" s="21">
        <v>41209</v>
      </c>
      <c r="L12" s="25">
        <f t="shared" si="1"/>
        <v>7</v>
      </c>
      <c r="N12" s="49"/>
    </row>
    <row r="13" spans="1:14" x14ac:dyDescent="0.2">
      <c r="A13" s="17" t="s">
        <v>8</v>
      </c>
      <c r="B13" s="18">
        <v>5</v>
      </c>
      <c r="C13" s="18" t="s">
        <v>55</v>
      </c>
      <c r="D13" s="19">
        <v>1243</v>
      </c>
      <c r="E13" s="20" t="s">
        <v>4</v>
      </c>
      <c r="F13" s="3">
        <v>4.25</v>
      </c>
      <c r="G13" s="2">
        <v>10000</v>
      </c>
      <c r="H13" s="5">
        <f t="shared" si="0"/>
        <v>42500</v>
      </c>
      <c r="I13" s="8">
        <v>30</v>
      </c>
      <c r="J13" s="21">
        <v>41129</v>
      </c>
      <c r="K13" s="21">
        <v>41135</v>
      </c>
      <c r="L13" s="25">
        <f t="shared" si="1"/>
        <v>6</v>
      </c>
    </row>
    <row r="14" spans="1:14" x14ac:dyDescent="0.2">
      <c r="A14" s="17" t="s">
        <v>8</v>
      </c>
      <c r="B14" s="18">
        <v>5</v>
      </c>
      <c r="C14" s="18" t="s">
        <v>56</v>
      </c>
      <c r="D14" s="18">
        <v>5417</v>
      </c>
      <c r="E14" s="17" t="s">
        <v>98</v>
      </c>
      <c r="F14" s="3">
        <v>255</v>
      </c>
      <c r="G14" s="2">
        <v>406</v>
      </c>
      <c r="H14" s="3">
        <f t="shared" si="0"/>
        <v>103530</v>
      </c>
      <c r="I14" s="8">
        <v>30</v>
      </c>
      <c r="J14" s="21">
        <v>41153</v>
      </c>
      <c r="K14" s="21">
        <v>41162</v>
      </c>
      <c r="L14" s="25">
        <f t="shared" si="1"/>
        <v>9</v>
      </c>
    </row>
    <row r="15" spans="1:14" x14ac:dyDescent="0.2">
      <c r="A15" s="17" t="s">
        <v>1</v>
      </c>
      <c r="B15" s="18">
        <v>2</v>
      </c>
      <c r="C15" s="18" t="s">
        <v>63</v>
      </c>
      <c r="D15" s="19">
        <v>9752</v>
      </c>
      <c r="E15" s="20" t="s">
        <v>6</v>
      </c>
      <c r="F15" s="3">
        <v>4.05</v>
      </c>
      <c r="G15" s="2">
        <v>1500</v>
      </c>
      <c r="H15" s="3">
        <f t="shared" si="0"/>
        <v>6075</v>
      </c>
      <c r="I15" s="8">
        <v>25</v>
      </c>
      <c r="J15" s="21">
        <v>41172</v>
      </c>
      <c r="K15" s="21">
        <v>41177</v>
      </c>
      <c r="L15" s="25">
        <f t="shared" si="1"/>
        <v>5</v>
      </c>
    </row>
    <row r="16" spans="1:14" x14ac:dyDescent="0.2">
      <c r="A16" s="17" t="s">
        <v>1</v>
      </c>
      <c r="B16" s="18">
        <v>2</v>
      </c>
      <c r="C16" s="18" t="s">
        <v>60</v>
      </c>
      <c r="D16" s="19">
        <v>6489</v>
      </c>
      <c r="E16" s="20" t="s">
        <v>107</v>
      </c>
      <c r="F16" s="3">
        <v>3</v>
      </c>
      <c r="G16" s="2">
        <v>1100</v>
      </c>
      <c r="H16" s="3">
        <f t="shared" si="0"/>
        <v>3300</v>
      </c>
      <c r="I16" s="8">
        <v>25</v>
      </c>
      <c r="J16" s="21">
        <v>41187</v>
      </c>
      <c r="K16" s="21">
        <v>41192</v>
      </c>
      <c r="L16" s="25">
        <f t="shared" si="1"/>
        <v>5</v>
      </c>
    </row>
    <row r="17" spans="1:12" x14ac:dyDescent="0.2">
      <c r="A17" s="17" t="s">
        <v>1</v>
      </c>
      <c r="B17" s="18">
        <v>2</v>
      </c>
      <c r="C17" s="18" t="s">
        <v>64</v>
      </c>
      <c r="D17" s="19">
        <v>9752</v>
      </c>
      <c r="E17" s="20" t="s">
        <v>6</v>
      </c>
      <c r="F17" s="3">
        <v>4.05</v>
      </c>
      <c r="G17" s="2">
        <v>1550</v>
      </c>
      <c r="H17" s="3">
        <f t="shared" si="0"/>
        <v>6277.5</v>
      </c>
      <c r="I17" s="8">
        <v>25</v>
      </c>
      <c r="J17" s="21">
        <v>41177</v>
      </c>
      <c r="K17" s="21">
        <v>41187</v>
      </c>
      <c r="L17" s="25">
        <f t="shared" si="1"/>
        <v>10</v>
      </c>
    </row>
    <row r="18" spans="1:12" x14ac:dyDescent="0.2">
      <c r="A18" s="17" t="s">
        <v>1</v>
      </c>
      <c r="B18" s="18">
        <v>2</v>
      </c>
      <c r="C18" s="18" t="s">
        <v>61</v>
      </c>
      <c r="D18" s="18">
        <v>5125</v>
      </c>
      <c r="E18" s="17" t="s">
        <v>106</v>
      </c>
      <c r="F18" s="3">
        <v>1.1499999999999999</v>
      </c>
      <c r="G18" s="2">
        <v>15000</v>
      </c>
      <c r="H18" s="3">
        <f t="shared" si="0"/>
        <v>17250</v>
      </c>
      <c r="I18" s="8">
        <v>25</v>
      </c>
      <c r="J18" s="21">
        <v>41183</v>
      </c>
      <c r="K18" s="21">
        <v>41197</v>
      </c>
      <c r="L18" s="25">
        <f t="shared" si="1"/>
        <v>14</v>
      </c>
    </row>
    <row r="19" spans="1:12" x14ac:dyDescent="0.2">
      <c r="A19" s="17" t="s">
        <v>1</v>
      </c>
      <c r="B19" s="18">
        <v>2</v>
      </c>
      <c r="C19" s="18" t="s">
        <v>62</v>
      </c>
      <c r="D19" s="19">
        <v>6489</v>
      </c>
      <c r="E19" s="20" t="s">
        <v>107</v>
      </c>
      <c r="F19" s="3">
        <v>3</v>
      </c>
      <c r="G19" s="2">
        <v>1050</v>
      </c>
      <c r="H19" s="3">
        <f t="shared" si="0"/>
        <v>3150</v>
      </c>
      <c r="I19" s="8">
        <v>25</v>
      </c>
      <c r="J19" s="21">
        <v>41211</v>
      </c>
      <c r="K19" s="21">
        <v>41223</v>
      </c>
      <c r="L19" s="25">
        <f t="shared" si="1"/>
        <v>12</v>
      </c>
    </row>
    <row r="20" spans="1:12" x14ac:dyDescent="0.2">
      <c r="A20" s="20" t="s">
        <v>1</v>
      </c>
      <c r="B20" s="19">
        <v>2</v>
      </c>
      <c r="C20" s="19" t="s">
        <v>49</v>
      </c>
      <c r="D20" s="19">
        <v>4111</v>
      </c>
      <c r="E20" s="20" t="s">
        <v>5</v>
      </c>
      <c r="F20" s="5">
        <v>3.55</v>
      </c>
      <c r="G20" s="6">
        <v>4200</v>
      </c>
      <c r="H20" s="5">
        <f t="shared" si="0"/>
        <v>14910</v>
      </c>
      <c r="I20" s="8">
        <v>25</v>
      </c>
      <c r="J20" s="22">
        <v>41167</v>
      </c>
      <c r="K20" s="22">
        <v>41197</v>
      </c>
      <c r="L20" s="25">
        <f t="shared" si="1"/>
        <v>30</v>
      </c>
    </row>
    <row r="21" spans="1:12" x14ac:dyDescent="0.2">
      <c r="A21" s="20" t="s">
        <v>2</v>
      </c>
      <c r="B21" s="19">
        <v>3</v>
      </c>
      <c r="C21" s="19" t="s">
        <v>9</v>
      </c>
      <c r="D21" s="19">
        <v>9399</v>
      </c>
      <c r="E21" s="20" t="s">
        <v>6</v>
      </c>
      <c r="F21" s="5">
        <v>3.65</v>
      </c>
      <c r="G21" s="6">
        <v>1250</v>
      </c>
      <c r="H21" s="5">
        <f t="shared" si="0"/>
        <v>4562.5</v>
      </c>
      <c r="I21" s="23">
        <v>45</v>
      </c>
      <c r="J21" s="22">
        <v>41183</v>
      </c>
      <c r="K21" s="22">
        <v>41188</v>
      </c>
      <c r="L21" s="25">
        <f t="shared" si="1"/>
        <v>5</v>
      </c>
    </row>
    <row r="22" spans="1:12" x14ac:dyDescent="0.2">
      <c r="A22" s="20" t="s">
        <v>2</v>
      </c>
      <c r="B22" s="19">
        <v>3</v>
      </c>
      <c r="C22" s="19" t="s">
        <v>10</v>
      </c>
      <c r="D22" s="19">
        <v>9399</v>
      </c>
      <c r="E22" s="20" t="s">
        <v>6</v>
      </c>
      <c r="F22" s="5">
        <v>3.65</v>
      </c>
      <c r="G22" s="6">
        <v>1450</v>
      </c>
      <c r="H22" s="5">
        <f t="shared" si="0"/>
        <v>5292.5</v>
      </c>
      <c r="I22" s="23">
        <v>45</v>
      </c>
      <c r="J22" s="22">
        <v>41185</v>
      </c>
      <c r="K22" s="22">
        <v>41190</v>
      </c>
      <c r="L22" s="25">
        <f t="shared" si="1"/>
        <v>5</v>
      </c>
    </row>
    <row r="23" spans="1:12" x14ac:dyDescent="0.2">
      <c r="A23" s="24" t="s">
        <v>2</v>
      </c>
      <c r="B23" s="18">
        <v>3</v>
      </c>
      <c r="C23" s="18" t="s">
        <v>16</v>
      </c>
      <c r="D23" s="18">
        <v>5454</v>
      </c>
      <c r="E23" s="17" t="s">
        <v>98</v>
      </c>
      <c r="F23" s="3">
        <v>220</v>
      </c>
      <c r="G23" s="2">
        <v>550</v>
      </c>
      <c r="H23" s="3">
        <f t="shared" si="0"/>
        <v>121000</v>
      </c>
      <c r="I23" s="23">
        <v>45</v>
      </c>
      <c r="J23" s="21">
        <v>41191</v>
      </c>
      <c r="K23" s="21">
        <v>41196</v>
      </c>
      <c r="L23" s="25">
        <f t="shared" si="1"/>
        <v>5</v>
      </c>
    </row>
    <row r="24" spans="1:12" x14ac:dyDescent="0.2">
      <c r="A24" s="20" t="s">
        <v>2</v>
      </c>
      <c r="B24" s="19">
        <v>3</v>
      </c>
      <c r="C24" s="19" t="s">
        <v>12</v>
      </c>
      <c r="D24" s="19">
        <v>9399</v>
      </c>
      <c r="E24" s="20" t="s">
        <v>6</v>
      </c>
      <c r="F24" s="5">
        <v>3.65</v>
      </c>
      <c r="G24" s="6">
        <v>1470</v>
      </c>
      <c r="H24" s="5">
        <f t="shared" si="0"/>
        <v>5365.5</v>
      </c>
      <c r="I24" s="23">
        <v>45</v>
      </c>
      <c r="J24" s="22">
        <v>41189</v>
      </c>
      <c r="K24" s="22">
        <v>41194</v>
      </c>
      <c r="L24" s="25">
        <f t="shared" si="1"/>
        <v>5</v>
      </c>
    </row>
    <row r="25" spans="1:12" x14ac:dyDescent="0.2">
      <c r="A25" s="20" t="s">
        <v>2</v>
      </c>
      <c r="B25" s="19">
        <v>3</v>
      </c>
      <c r="C25" s="19" t="s">
        <v>11</v>
      </c>
      <c r="D25" s="19">
        <v>9399</v>
      </c>
      <c r="E25" s="20" t="s">
        <v>6</v>
      </c>
      <c r="F25" s="5">
        <v>3.65</v>
      </c>
      <c r="G25" s="6">
        <v>1985</v>
      </c>
      <c r="H25" s="5">
        <f t="shared" si="0"/>
        <v>7245.25</v>
      </c>
      <c r="I25" s="23">
        <v>45</v>
      </c>
      <c r="J25" s="22">
        <v>41187</v>
      </c>
      <c r="K25" s="22">
        <v>41193</v>
      </c>
      <c r="L25" s="25">
        <f t="shared" si="1"/>
        <v>6</v>
      </c>
    </row>
    <row r="26" spans="1:12" x14ac:dyDescent="0.2">
      <c r="A26" s="20" t="s">
        <v>1</v>
      </c>
      <c r="B26" s="19">
        <v>2</v>
      </c>
      <c r="C26" s="19" t="s">
        <v>50</v>
      </c>
      <c r="D26" s="19">
        <v>4111</v>
      </c>
      <c r="E26" s="20" t="s">
        <v>5</v>
      </c>
      <c r="F26" s="5">
        <v>3.55</v>
      </c>
      <c r="G26" s="6">
        <v>4250</v>
      </c>
      <c r="H26" s="5">
        <f t="shared" si="0"/>
        <v>15087.5</v>
      </c>
      <c r="I26" s="8">
        <v>25</v>
      </c>
      <c r="J26" s="22">
        <v>41172</v>
      </c>
      <c r="K26" s="22">
        <v>41192</v>
      </c>
      <c r="L26" s="25">
        <f t="shared" si="1"/>
        <v>20</v>
      </c>
    </row>
    <row r="27" spans="1:12" x14ac:dyDescent="0.2">
      <c r="A27" s="20" t="s">
        <v>1</v>
      </c>
      <c r="B27" s="19">
        <v>2</v>
      </c>
      <c r="C27" s="19" t="s">
        <v>51</v>
      </c>
      <c r="D27" s="19">
        <v>4111</v>
      </c>
      <c r="E27" s="20" t="s">
        <v>5</v>
      </c>
      <c r="F27" s="5">
        <v>3.55</v>
      </c>
      <c r="G27" s="6">
        <v>4200</v>
      </c>
      <c r="H27" s="5">
        <f t="shared" si="0"/>
        <v>14910</v>
      </c>
      <c r="I27" s="8">
        <v>25</v>
      </c>
      <c r="J27" s="22">
        <v>41177</v>
      </c>
      <c r="K27" s="22">
        <v>41207</v>
      </c>
      <c r="L27" s="25">
        <f t="shared" si="1"/>
        <v>30</v>
      </c>
    </row>
    <row r="28" spans="1:12" x14ac:dyDescent="0.2">
      <c r="A28" s="20" t="s">
        <v>1</v>
      </c>
      <c r="B28" s="19">
        <v>2</v>
      </c>
      <c r="C28" s="19" t="s">
        <v>52</v>
      </c>
      <c r="D28" s="19">
        <v>4111</v>
      </c>
      <c r="E28" s="20" t="s">
        <v>5</v>
      </c>
      <c r="F28" s="5">
        <v>3.55</v>
      </c>
      <c r="G28" s="6">
        <v>4600</v>
      </c>
      <c r="H28" s="5">
        <f t="shared" si="0"/>
        <v>16330</v>
      </c>
      <c r="I28" s="8">
        <v>25</v>
      </c>
      <c r="J28" s="22">
        <v>41187</v>
      </c>
      <c r="K28" s="22">
        <v>41201</v>
      </c>
      <c r="L28" s="25">
        <f t="shared" si="1"/>
        <v>14</v>
      </c>
    </row>
    <row r="29" spans="1:12" x14ac:dyDescent="0.2">
      <c r="A29" s="24" t="s">
        <v>2</v>
      </c>
      <c r="B29" s="18">
        <v>3</v>
      </c>
      <c r="C29" s="18" t="s">
        <v>13</v>
      </c>
      <c r="D29" s="18">
        <v>5454</v>
      </c>
      <c r="E29" s="17" t="s">
        <v>98</v>
      </c>
      <c r="F29" s="3">
        <v>220</v>
      </c>
      <c r="G29" s="2">
        <v>500</v>
      </c>
      <c r="H29" s="3">
        <f t="shared" si="0"/>
        <v>110000</v>
      </c>
      <c r="I29" s="23">
        <v>45</v>
      </c>
      <c r="J29" s="21">
        <v>41197</v>
      </c>
      <c r="K29" s="21">
        <v>41202</v>
      </c>
      <c r="L29" s="25">
        <f t="shared" si="1"/>
        <v>5</v>
      </c>
    </row>
    <row r="30" spans="1:12" x14ac:dyDescent="0.2">
      <c r="A30" s="24" t="s">
        <v>2</v>
      </c>
      <c r="B30" s="18">
        <v>3</v>
      </c>
      <c r="C30" s="18" t="s">
        <v>14</v>
      </c>
      <c r="D30" s="19">
        <v>4569</v>
      </c>
      <c r="E30" s="20" t="s">
        <v>5</v>
      </c>
      <c r="F30" s="3">
        <v>3.5</v>
      </c>
      <c r="G30" s="2">
        <v>3900</v>
      </c>
      <c r="H30" s="3">
        <f t="shared" si="0"/>
        <v>13650</v>
      </c>
      <c r="I30" s="23">
        <v>45</v>
      </c>
      <c r="J30" s="21">
        <v>41187</v>
      </c>
      <c r="K30" s="21">
        <v>41192</v>
      </c>
      <c r="L30" s="25">
        <f t="shared" si="1"/>
        <v>5</v>
      </c>
    </row>
    <row r="31" spans="1:12" x14ac:dyDescent="0.2">
      <c r="A31" s="24" t="s">
        <v>2</v>
      </c>
      <c r="B31" s="18">
        <v>3</v>
      </c>
      <c r="C31" s="18" t="s">
        <v>15</v>
      </c>
      <c r="D31" s="19">
        <v>1369</v>
      </c>
      <c r="E31" s="20" t="s">
        <v>4</v>
      </c>
      <c r="F31" s="3">
        <v>4.2</v>
      </c>
      <c r="G31" s="2">
        <v>15000</v>
      </c>
      <c r="H31" s="5">
        <f t="shared" si="0"/>
        <v>63000</v>
      </c>
      <c r="I31" s="23">
        <v>45</v>
      </c>
      <c r="J31" s="21">
        <v>41177</v>
      </c>
      <c r="K31" s="21">
        <v>41182</v>
      </c>
      <c r="L31" s="25">
        <f t="shared" si="1"/>
        <v>5</v>
      </c>
    </row>
    <row r="32" spans="1:12" x14ac:dyDescent="0.2">
      <c r="A32" s="17" t="s">
        <v>77</v>
      </c>
      <c r="B32" s="18">
        <v>7</v>
      </c>
      <c r="C32" s="18" t="s">
        <v>79</v>
      </c>
      <c r="D32" s="19">
        <v>6431</v>
      </c>
      <c r="E32" s="20" t="s">
        <v>107</v>
      </c>
      <c r="F32" s="3">
        <v>2.85</v>
      </c>
      <c r="G32" s="2">
        <v>1250</v>
      </c>
      <c r="H32" s="3">
        <f t="shared" si="0"/>
        <v>3562.5</v>
      </c>
      <c r="I32" s="8">
        <v>30</v>
      </c>
      <c r="J32" s="21">
        <v>41187</v>
      </c>
      <c r="K32" s="21">
        <v>41192</v>
      </c>
      <c r="L32" s="25">
        <f t="shared" si="1"/>
        <v>5</v>
      </c>
    </row>
    <row r="33" spans="1:12" x14ac:dyDescent="0.2">
      <c r="A33" s="17" t="s">
        <v>77</v>
      </c>
      <c r="B33" s="18">
        <v>7</v>
      </c>
      <c r="C33" s="18" t="s">
        <v>80</v>
      </c>
      <c r="D33" s="18">
        <v>7258</v>
      </c>
      <c r="E33" s="17" t="s">
        <v>105</v>
      </c>
      <c r="F33" s="3">
        <v>100.5</v>
      </c>
      <c r="G33" s="2">
        <v>95</v>
      </c>
      <c r="H33" s="3">
        <f t="shared" si="0"/>
        <v>9547.5</v>
      </c>
      <c r="I33" s="8">
        <v>30</v>
      </c>
      <c r="J33" s="21">
        <v>41202</v>
      </c>
      <c r="K33" s="21">
        <v>41211</v>
      </c>
      <c r="L33" s="25">
        <f t="shared" si="1"/>
        <v>9</v>
      </c>
    </row>
    <row r="34" spans="1:12" x14ac:dyDescent="0.2">
      <c r="A34" s="17" t="s">
        <v>77</v>
      </c>
      <c r="B34" s="18">
        <v>7</v>
      </c>
      <c r="C34" s="18" t="s">
        <v>81</v>
      </c>
      <c r="D34" s="18">
        <v>9977</v>
      </c>
      <c r="E34" s="17" t="s">
        <v>101</v>
      </c>
      <c r="F34" s="3">
        <v>1</v>
      </c>
      <c r="G34" s="2">
        <v>525</v>
      </c>
      <c r="H34" s="3">
        <f t="shared" si="0"/>
        <v>525</v>
      </c>
      <c r="I34" s="8">
        <v>30</v>
      </c>
      <c r="J34" s="21">
        <v>41214</v>
      </c>
      <c r="K34" s="21">
        <v>41220</v>
      </c>
      <c r="L34" s="25">
        <f t="shared" si="1"/>
        <v>6</v>
      </c>
    </row>
    <row r="35" spans="1:12" x14ac:dyDescent="0.2">
      <c r="A35" s="17" t="s">
        <v>77</v>
      </c>
      <c r="B35" s="18">
        <v>7</v>
      </c>
      <c r="C35" s="18" t="s">
        <v>82</v>
      </c>
      <c r="D35" s="19">
        <v>6431</v>
      </c>
      <c r="E35" s="20" t="s">
        <v>107</v>
      </c>
      <c r="F35" s="3">
        <v>2.85</v>
      </c>
      <c r="G35" s="2">
        <v>1350</v>
      </c>
      <c r="H35" s="3">
        <f t="shared" si="0"/>
        <v>3847.5</v>
      </c>
      <c r="I35" s="8">
        <v>30</v>
      </c>
      <c r="J35" s="21">
        <v>41183</v>
      </c>
      <c r="K35" s="21">
        <v>41189</v>
      </c>
      <c r="L35" s="25">
        <f t="shared" si="1"/>
        <v>6</v>
      </c>
    </row>
    <row r="36" spans="1:12" x14ac:dyDescent="0.2">
      <c r="A36" s="20" t="s">
        <v>1</v>
      </c>
      <c r="B36" s="19">
        <v>2</v>
      </c>
      <c r="C36" s="19" t="s">
        <v>47</v>
      </c>
      <c r="D36" s="19">
        <v>4111</v>
      </c>
      <c r="E36" s="20" t="s">
        <v>5</v>
      </c>
      <c r="F36" s="5">
        <v>3.55</v>
      </c>
      <c r="G36" s="6">
        <v>4800</v>
      </c>
      <c r="H36" s="5">
        <f t="shared" si="0"/>
        <v>17040</v>
      </c>
      <c r="I36" s="8">
        <v>25</v>
      </c>
      <c r="J36" s="22">
        <v>41157</v>
      </c>
      <c r="K36" s="22">
        <v>41172</v>
      </c>
      <c r="L36" s="25">
        <f t="shared" si="1"/>
        <v>15</v>
      </c>
    </row>
    <row r="37" spans="1:12" x14ac:dyDescent="0.2">
      <c r="A37" s="20" t="s">
        <v>1</v>
      </c>
      <c r="B37" s="19">
        <v>2</v>
      </c>
      <c r="C37" s="19" t="s">
        <v>48</v>
      </c>
      <c r="D37" s="19">
        <v>4111</v>
      </c>
      <c r="E37" s="20" t="s">
        <v>5</v>
      </c>
      <c r="F37" s="5">
        <v>3.55</v>
      </c>
      <c r="G37" s="6">
        <v>4585</v>
      </c>
      <c r="H37" s="5">
        <f t="shared" si="0"/>
        <v>16276.75</v>
      </c>
      <c r="I37" s="8">
        <v>25</v>
      </c>
      <c r="J37" s="22">
        <v>41162</v>
      </c>
      <c r="K37" s="22">
        <v>41182</v>
      </c>
      <c r="L37" s="25">
        <f t="shared" si="1"/>
        <v>20</v>
      </c>
    </row>
    <row r="38" spans="1:12" x14ac:dyDescent="0.2">
      <c r="A38" s="17" t="s">
        <v>77</v>
      </c>
      <c r="B38" s="18">
        <v>7</v>
      </c>
      <c r="C38" s="18" t="s">
        <v>86</v>
      </c>
      <c r="D38" s="19">
        <v>6431</v>
      </c>
      <c r="E38" s="20" t="s">
        <v>107</v>
      </c>
      <c r="F38" s="3">
        <v>2.85</v>
      </c>
      <c r="G38" s="2">
        <v>1300</v>
      </c>
      <c r="H38" s="3">
        <f t="shared" si="0"/>
        <v>3705</v>
      </c>
      <c r="I38" s="8">
        <v>30</v>
      </c>
      <c r="J38" s="21">
        <v>41177</v>
      </c>
      <c r="K38" s="21">
        <v>41183</v>
      </c>
      <c r="L38" s="25">
        <f t="shared" si="1"/>
        <v>6</v>
      </c>
    </row>
    <row r="39" spans="1:12" x14ac:dyDescent="0.2">
      <c r="A39" s="17" t="s">
        <v>77</v>
      </c>
      <c r="B39" s="18">
        <v>7</v>
      </c>
      <c r="C39" s="18" t="s">
        <v>85</v>
      </c>
      <c r="D39" s="18">
        <v>7258</v>
      </c>
      <c r="E39" s="17" t="s">
        <v>105</v>
      </c>
      <c r="F39" s="3">
        <v>100.5</v>
      </c>
      <c r="G39" s="2">
        <v>100</v>
      </c>
      <c r="H39" s="3">
        <f t="shared" si="0"/>
        <v>10050</v>
      </c>
      <c r="I39" s="8">
        <v>30</v>
      </c>
      <c r="J39" s="21">
        <v>41197</v>
      </c>
      <c r="K39" s="21">
        <v>41206</v>
      </c>
      <c r="L39" s="25">
        <f t="shared" si="1"/>
        <v>9</v>
      </c>
    </row>
    <row r="40" spans="1:12" x14ac:dyDescent="0.2">
      <c r="A40" s="17" t="s">
        <v>77</v>
      </c>
      <c r="B40" s="18">
        <v>7</v>
      </c>
      <c r="C40" s="18" t="s">
        <v>84</v>
      </c>
      <c r="D40" s="18">
        <v>9967</v>
      </c>
      <c r="E40" s="17" t="s">
        <v>102</v>
      </c>
      <c r="F40" s="3">
        <v>0.85</v>
      </c>
      <c r="G40" s="2">
        <v>550</v>
      </c>
      <c r="H40" s="3">
        <f t="shared" si="0"/>
        <v>467.5</v>
      </c>
      <c r="I40" s="8">
        <v>30</v>
      </c>
      <c r="J40" s="21">
        <v>41218</v>
      </c>
      <c r="K40" s="21">
        <v>41224</v>
      </c>
      <c r="L40" s="25">
        <f t="shared" si="1"/>
        <v>6</v>
      </c>
    </row>
    <row r="41" spans="1:12" x14ac:dyDescent="0.2">
      <c r="A41" s="17" t="s">
        <v>77</v>
      </c>
      <c r="B41" s="18">
        <v>7</v>
      </c>
      <c r="C41" s="18" t="s">
        <v>83</v>
      </c>
      <c r="D41" s="18">
        <v>9955</v>
      </c>
      <c r="E41" s="17" t="s">
        <v>103</v>
      </c>
      <c r="F41" s="3">
        <v>0.55000000000000004</v>
      </c>
      <c r="G41" s="2">
        <v>150</v>
      </c>
      <c r="H41" s="3">
        <f t="shared" si="0"/>
        <v>82.5</v>
      </c>
      <c r="I41" s="8">
        <v>30</v>
      </c>
      <c r="J41" s="21">
        <v>41214</v>
      </c>
      <c r="K41" s="21">
        <v>41219</v>
      </c>
      <c r="L41" s="25">
        <f t="shared" si="1"/>
        <v>5</v>
      </c>
    </row>
    <row r="42" spans="1:12" x14ac:dyDescent="0.2">
      <c r="A42" s="17" t="s">
        <v>78</v>
      </c>
      <c r="B42" s="18">
        <v>8</v>
      </c>
      <c r="C42" s="18" t="s">
        <v>90</v>
      </c>
      <c r="D42" s="19">
        <v>6433</v>
      </c>
      <c r="E42" s="20" t="s">
        <v>107</v>
      </c>
      <c r="F42" s="3">
        <v>2.95</v>
      </c>
      <c r="G42" s="2">
        <v>1500</v>
      </c>
      <c r="H42" s="3">
        <f t="shared" si="0"/>
        <v>4425</v>
      </c>
      <c r="I42" s="23">
        <v>15</v>
      </c>
      <c r="J42" s="21">
        <v>41183</v>
      </c>
      <c r="K42" s="21">
        <v>41192</v>
      </c>
      <c r="L42" s="25">
        <f t="shared" si="1"/>
        <v>9</v>
      </c>
    </row>
    <row r="43" spans="1:12" x14ac:dyDescent="0.2">
      <c r="A43" s="17" t="s">
        <v>8</v>
      </c>
      <c r="B43" s="18">
        <v>5</v>
      </c>
      <c r="C43" s="18" t="s">
        <v>57</v>
      </c>
      <c r="D43" s="19">
        <v>1243</v>
      </c>
      <c r="E43" s="20" t="s">
        <v>4</v>
      </c>
      <c r="F43" s="3">
        <v>4.25</v>
      </c>
      <c r="G43" s="2">
        <v>9000</v>
      </c>
      <c r="H43" s="5">
        <f t="shared" si="0"/>
        <v>38250</v>
      </c>
      <c r="I43" s="8">
        <v>30</v>
      </c>
      <c r="J43" s="21">
        <v>41157</v>
      </c>
      <c r="K43" s="21">
        <v>41164</v>
      </c>
      <c r="L43" s="25">
        <f t="shared" si="1"/>
        <v>7</v>
      </c>
    </row>
    <row r="44" spans="1:12" x14ac:dyDescent="0.2">
      <c r="A44" s="17" t="s">
        <v>53</v>
      </c>
      <c r="B44" s="18">
        <v>6</v>
      </c>
      <c r="C44" s="18" t="s">
        <v>121</v>
      </c>
      <c r="D44" s="19">
        <v>4312</v>
      </c>
      <c r="E44" s="20" t="s">
        <v>5</v>
      </c>
      <c r="F44" s="3">
        <v>3.75</v>
      </c>
      <c r="G44" s="2">
        <v>4150</v>
      </c>
      <c r="H44" s="3">
        <f t="shared" si="0"/>
        <v>15562.5</v>
      </c>
      <c r="I44" s="8">
        <v>30</v>
      </c>
      <c r="J44" s="21">
        <v>41155</v>
      </c>
      <c r="K44" s="21">
        <v>41163</v>
      </c>
      <c r="L44" s="25">
        <f t="shared" si="1"/>
        <v>8</v>
      </c>
    </row>
    <row r="45" spans="1:12" x14ac:dyDescent="0.2">
      <c r="A45" s="17" t="s">
        <v>8</v>
      </c>
      <c r="B45" s="18">
        <v>5</v>
      </c>
      <c r="C45" s="18" t="s">
        <v>120</v>
      </c>
      <c r="D45" s="18">
        <v>5634</v>
      </c>
      <c r="E45" s="17" t="s">
        <v>99</v>
      </c>
      <c r="F45" s="3">
        <v>185</v>
      </c>
      <c r="G45" s="2">
        <v>150</v>
      </c>
      <c r="H45" s="3">
        <f t="shared" si="0"/>
        <v>27750</v>
      </c>
      <c r="I45" s="8">
        <v>30</v>
      </c>
      <c r="J45" s="21">
        <v>41207</v>
      </c>
      <c r="K45" s="21">
        <v>41216</v>
      </c>
      <c r="L45" s="25">
        <f t="shared" si="1"/>
        <v>9</v>
      </c>
    </row>
    <row r="46" spans="1:12" x14ac:dyDescent="0.2">
      <c r="A46" s="17" t="s">
        <v>8</v>
      </c>
      <c r="B46" s="18">
        <v>5</v>
      </c>
      <c r="C46" s="18" t="s">
        <v>58</v>
      </c>
      <c r="D46" s="18">
        <v>5634</v>
      </c>
      <c r="E46" s="17" t="s">
        <v>99</v>
      </c>
      <c r="F46" s="3">
        <v>185</v>
      </c>
      <c r="G46" s="2">
        <v>140</v>
      </c>
      <c r="H46" s="3">
        <f t="shared" si="0"/>
        <v>25900</v>
      </c>
      <c r="I46" s="8">
        <v>30</v>
      </c>
      <c r="J46" s="21">
        <v>41211</v>
      </c>
      <c r="K46" s="21">
        <v>41217</v>
      </c>
      <c r="L46" s="25">
        <f t="shared" si="1"/>
        <v>6</v>
      </c>
    </row>
    <row r="47" spans="1:12" x14ac:dyDescent="0.2">
      <c r="A47" s="17" t="s">
        <v>8</v>
      </c>
      <c r="B47" s="18">
        <v>5</v>
      </c>
      <c r="C47" s="18" t="s">
        <v>59</v>
      </c>
      <c r="D47" s="19">
        <v>1243</v>
      </c>
      <c r="E47" s="20" t="s">
        <v>4</v>
      </c>
      <c r="F47" s="3">
        <v>4.25</v>
      </c>
      <c r="G47" s="2">
        <v>10500</v>
      </c>
      <c r="H47" s="5">
        <f t="shared" si="0"/>
        <v>44625</v>
      </c>
      <c r="I47" s="8">
        <v>30</v>
      </c>
      <c r="J47" s="21">
        <v>41192</v>
      </c>
      <c r="K47" s="21">
        <v>41199</v>
      </c>
      <c r="L47" s="25">
        <f t="shared" si="1"/>
        <v>7</v>
      </c>
    </row>
    <row r="48" spans="1:12" x14ac:dyDescent="0.2">
      <c r="A48" s="17" t="s">
        <v>78</v>
      </c>
      <c r="B48" s="18">
        <v>8</v>
      </c>
      <c r="C48" s="18" t="s">
        <v>91</v>
      </c>
      <c r="D48" s="19">
        <v>9764</v>
      </c>
      <c r="E48" s="20" t="s">
        <v>6</v>
      </c>
      <c r="F48" s="3">
        <v>3.75</v>
      </c>
      <c r="G48" s="2">
        <v>1980</v>
      </c>
      <c r="H48" s="3">
        <f t="shared" si="0"/>
        <v>7425</v>
      </c>
      <c r="I48" s="23">
        <v>15</v>
      </c>
      <c r="J48" s="21">
        <v>41172</v>
      </c>
      <c r="K48" s="21">
        <v>41181</v>
      </c>
      <c r="L48" s="25">
        <f t="shared" si="1"/>
        <v>9</v>
      </c>
    </row>
    <row r="49" spans="1:12" x14ac:dyDescent="0.2">
      <c r="A49" s="24" t="s">
        <v>2</v>
      </c>
      <c r="B49" s="18">
        <v>3</v>
      </c>
      <c r="C49" s="18" t="s">
        <v>17</v>
      </c>
      <c r="D49" s="18">
        <v>7258</v>
      </c>
      <c r="E49" s="17" t="s">
        <v>105</v>
      </c>
      <c r="F49" s="3">
        <v>90</v>
      </c>
      <c r="G49" s="2">
        <v>100</v>
      </c>
      <c r="H49" s="3">
        <f t="shared" si="0"/>
        <v>9000</v>
      </c>
      <c r="I49" s="23">
        <v>45</v>
      </c>
      <c r="J49" s="21">
        <v>41146</v>
      </c>
      <c r="K49" s="21">
        <v>41149</v>
      </c>
      <c r="L49" s="25">
        <f t="shared" si="1"/>
        <v>3</v>
      </c>
    </row>
    <row r="50" spans="1:12" x14ac:dyDescent="0.2">
      <c r="A50" s="24" t="s">
        <v>2</v>
      </c>
      <c r="B50" s="18">
        <v>3</v>
      </c>
      <c r="C50" s="18" t="s">
        <v>18</v>
      </c>
      <c r="D50" s="18">
        <v>7258</v>
      </c>
      <c r="E50" s="17" t="s">
        <v>105</v>
      </c>
      <c r="F50" s="3">
        <v>90</v>
      </c>
      <c r="G50" s="2">
        <v>120</v>
      </c>
      <c r="H50" s="3">
        <f t="shared" si="0"/>
        <v>10800</v>
      </c>
      <c r="I50" s="23">
        <v>45</v>
      </c>
      <c r="J50" s="21">
        <v>41157</v>
      </c>
      <c r="K50" s="21">
        <v>41161</v>
      </c>
      <c r="L50" s="25">
        <f t="shared" si="1"/>
        <v>4</v>
      </c>
    </row>
    <row r="51" spans="1:12" x14ac:dyDescent="0.2">
      <c r="A51" s="24" t="s">
        <v>2</v>
      </c>
      <c r="B51" s="18">
        <v>3</v>
      </c>
      <c r="C51" s="18" t="s">
        <v>19</v>
      </c>
      <c r="D51" s="19">
        <v>1369</v>
      </c>
      <c r="E51" s="20" t="s">
        <v>4</v>
      </c>
      <c r="F51" s="3">
        <v>4.2</v>
      </c>
      <c r="G51" s="2">
        <v>14000</v>
      </c>
      <c r="H51" s="5">
        <f t="shared" si="0"/>
        <v>58800</v>
      </c>
      <c r="I51" s="23">
        <v>45</v>
      </c>
      <c r="J51" s="21">
        <v>41179</v>
      </c>
      <c r="K51" s="21">
        <v>41185</v>
      </c>
      <c r="L51" s="25">
        <f t="shared" si="1"/>
        <v>6</v>
      </c>
    </row>
    <row r="52" spans="1:12" x14ac:dyDescent="0.2">
      <c r="A52" s="24" t="s">
        <v>2</v>
      </c>
      <c r="B52" s="18">
        <v>3</v>
      </c>
      <c r="C52" s="18" t="s">
        <v>20</v>
      </c>
      <c r="D52" s="18">
        <v>5275</v>
      </c>
      <c r="E52" s="17" t="s">
        <v>106</v>
      </c>
      <c r="F52" s="3">
        <v>1</v>
      </c>
      <c r="G52" s="2">
        <v>25000</v>
      </c>
      <c r="H52" s="3">
        <f t="shared" si="0"/>
        <v>25000</v>
      </c>
      <c r="I52" s="23">
        <v>45</v>
      </c>
      <c r="J52" s="21">
        <v>41207</v>
      </c>
      <c r="K52" s="21">
        <v>41212</v>
      </c>
      <c r="L52" s="25">
        <f t="shared" si="1"/>
        <v>5</v>
      </c>
    </row>
    <row r="53" spans="1:12" x14ac:dyDescent="0.2">
      <c r="A53" s="24" t="s">
        <v>2</v>
      </c>
      <c r="B53" s="18">
        <v>3</v>
      </c>
      <c r="C53" s="18" t="s">
        <v>21</v>
      </c>
      <c r="D53" s="19">
        <v>1369</v>
      </c>
      <c r="E53" s="20" t="s">
        <v>4</v>
      </c>
      <c r="F53" s="3">
        <v>4.2</v>
      </c>
      <c r="G53" s="2">
        <v>10000</v>
      </c>
      <c r="H53" s="5">
        <f t="shared" si="0"/>
        <v>42000</v>
      </c>
      <c r="I53" s="23">
        <v>45</v>
      </c>
      <c r="J53" s="21">
        <v>41181</v>
      </c>
      <c r="K53" s="21">
        <v>41186</v>
      </c>
      <c r="L53" s="25">
        <f t="shared" si="1"/>
        <v>5</v>
      </c>
    </row>
    <row r="54" spans="1:12" x14ac:dyDescent="0.2">
      <c r="A54" s="20" t="s">
        <v>3</v>
      </c>
      <c r="B54" s="19">
        <v>4</v>
      </c>
      <c r="C54" s="19" t="s">
        <v>22</v>
      </c>
      <c r="D54" s="19">
        <v>6321</v>
      </c>
      <c r="E54" s="20" t="s">
        <v>107</v>
      </c>
      <c r="F54" s="5">
        <v>2.4500000000000002</v>
      </c>
      <c r="G54" s="6">
        <v>1300</v>
      </c>
      <c r="H54" s="5">
        <f t="shared" si="0"/>
        <v>3185.0000000000005</v>
      </c>
      <c r="I54" s="8">
        <v>30</v>
      </c>
      <c r="J54" s="22">
        <v>41146</v>
      </c>
      <c r="K54" s="22">
        <v>41156</v>
      </c>
      <c r="L54" s="25">
        <f t="shared" si="1"/>
        <v>10</v>
      </c>
    </row>
    <row r="55" spans="1:12" x14ac:dyDescent="0.2">
      <c r="A55" s="20" t="s">
        <v>3</v>
      </c>
      <c r="B55" s="19">
        <v>4</v>
      </c>
      <c r="C55" s="19" t="s">
        <v>23</v>
      </c>
      <c r="D55" s="19">
        <v>6321</v>
      </c>
      <c r="E55" s="20" t="s">
        <v>107</v>
      </c>
      <c r="F55" s="5">
        <v>2.4500000000000002</v>
      </c>
      <c r="G55" s="6">
        <v>1200</v>
      </c>
      <c r="H55" s="5">
        <f t="shared" si="0"/>
        <v>2940</v>
      </c>
      <c r="I55" s="8">
        <v>30</v>
      </c>
      <c r="J55" s="22">
        <v>41164</v>
      </c>
      <c r="K55" s="22">
        <v>41175</v>
      </c>
      <c r="L55" s="25">
        <f t="shared" si="1"/>
        <v>11</v>
      </c>
    </row>
    <row r="56" spans="1:12" x14ac:dyDescent="0.2">
      <c r="A56" s="20" t="s">
        <v>3</v>
      </c>
      <c r="B56" s="19">
        <v>4</v>
      </c>
      <c r="C56" s="19" t="s">
        <v>24</v>
      </c>
      <c r="D56" s="19">
        <v>6321</v>
      </c>
      <c r="E56" s="20" t="s">
        <v>107</v>
      </c>
      <c r="F56" s="5">
        <v>2.4500000000000002</v>
      </c>
      <c r="G56" s="6">
        <v>2500</v>
      </c>
      <c r="H56" s="5">
        <f t="shared" si="0"/>
        <v>6125</v>
      </c>
      <c r="I56" s="8">
        <v>30</v>
      </c>
      <c r="J56" s="22">
        <v>41177</v>
      </c>
      <c r="K56" s="22">
        <v>41186</v>
      </c>
      <c r="L56" s="25">
        <f t="shared" si="1"/>
        <v>9</v>
      </c>
    </row>
    <row r="57" spans="1:12" x14ac:dyDescent="0.2">
      <c r="A57" s="20" t="s">
        <v>3</v>
      </c>
      <c r="B57" s="19">
        <v>4</v>
      </c>
      <c r="C57" s="19" t="s">
        <v>25</v>
      </c>
      <c r="D57" s="19">
        <v>6321</v>
      </c>
      <c r="E57" s="20" t="s">
        <v>107</v>
      </c>
      <c r="F57" s="5">
        <v>2.4500000000000002</v>
      </c>
      <c r="G57" s="6">
        <v>1250</v>
      </c>
      <c r="H57" s="5">
        <f t="shared" si="0"/>
        <v>3062.5</v>
      </c>
      <c r="I57" s="8">
        <v>30</v>
      </c>
      <c r="J57" s="22">
        <v>41194</v>
      </c>
      <c r="K57" s="22">
        <v>41203</v>
      </c>
      <c r="L57" s="25">
        <f t="shared" si="1"/>
        <v>9</v>
      </c>
    </row>
    <row r="58" spans="1:12" x14ac:dyDescent="0.2">
      <c r="A58" s="20" t="s">
        <v>3</v>
      </c>
      <c r="B58" s="19">
        <v>4</v>
      </c>
      <c r="C58" s="19" t="s">
        <v>26</v>
      </c>
      <c r="D58" s="19">
        <v>6321</v>
      </c>
      <c r="E58" s="20" t="s">
        <v>107</v>
      </c>
      <c r="F58" s="5">
        <v>2.4500000000000002</v>
      </c>
      <c r="G58" s="6">
        <v>1500</v>
      </c>
      <c r="H58" s="5">
        <f t="shared" si="0"/>
        <v>3675.0000000000005</v>
      </c>
      <c r="I58" s="8">
        <v>30</v>
      </c>
      <c r="J58" s="22">
        <v>41207</v>
      </c>
      <c r="K58" s="22">
        <v>41215</v>
      </c>
      <c r="L58" s="25">
        <f t="shared" si="1"/>
        <v>8</v>
      </c>
    </row>
    <row r="59" spans="1:12" x14ac:dyDescent="0.2">
      <c r="A59" s="17" t="s">
        <v>3</v>
      </c>
      <c r="B59" s="18">
        <v>4</v>
      </c>
      <c r="C59" s="18" t="s">
        <v>36</v>
      </c>
      <c r="D59" s="18">
        <v>5689</v>
      </c>
      <c r="E59" s="17" t="s">
        <v>99</v>
      </c>
      <c r="F59" s="3">
        <v>175</v>
      </c>
      <c r="G59" s="2">
        <v>150</v>
      </c>
      <c r="H59" s="3">
        <f t="shared" si="0"/>
        <v>26250</v>
      </c>
      <c r="I59" s="8">
        <v>30</v>
      </c>
      <c r="J59" s="21">
        <v>41214</v>
      </c>
      <c r="K59" s="21">
        <v>41222</v>
      </c>
      <c r="L59" s="25">
        <f t="shared" si="1"/>
        <v>8</v>
      </c>
    </row>
    <row r="60" spans="1:12" x14ac:dyDescent="0.2">
      <c r="A60" s="17" t="s">
        <v>3</v>
      </c>
      <c r="B60" s="18">
        <v>4</v>
      </c>
      <c r="C60" s="18" t="s">
        <v>35</v>
      </c>
      <c r="D60" s="18">
        <v>7268</v>
      </c>
      <c r="E60" s="17" t="s">
        <v>105</v>
      </c>
      <c r="F60" s="3">
        <v>95</v>
      </c>
      <c r="G60" s="2">
        <v>110</v>
      </c>
      <c r="H60" s="3">
        <f t="shared" si="0"/>
        <v>10450</v>
      </c>
      <c r="I60" s="8">
        <v>30</v>
      </c>
      <c r="J60" s="21">
        <v>41214</v>
      </c>
      <c r="K60" s="21">
        <v>41225</v>
      </c>
      <c r="L60" s="25">
        <f t="shared" si="1"/>
        <v>11</v>
      </c>
    </row>
    <row r="61" spans="1:12" x14ac:dyDescent="0.2">
      <c r="A61" s="17" t="s">
        <v>3</v>
      </c>
      <c r="B61" s="18">
        <v>4</v>
      </c>
      <c r="C61" s="18" t="s">
        <v>38</v>
      </c>
      <c r="D61" s="18">
        <v>7268</v>
      </c>
      <c r="E61" s="17" t="s">
        <v>105</v>
      </c>
      <c r="F61" s="3">
        <v>95</v>
      </c>
      <c r="G61" s="2">
        <v>105</v>
      </c>
      <c r="H61" s="3">
        <f t="shared" si="0"/>
        <v>9975</v>
      </c>
      <c r="I61" s="8">
        <v>30</v>
      </c>
      <c r="J61" s="21">
        <v>41218</v>
      </c>
      <c r="K61" s="21">
        <v>41229</v>
      </c>
      <c r="L61" s="25">
        <f t="shared" si="1"/>
        <v>11</v>
      </c>
    </row>
    <row r="62" spans="1:12" x14ac:dyDescent="0.2">
      <c r="A62" s="17" t="s">
        <v>3</v>
      </c>
      <c r="B62" s="18">
        <v>4</v>
      </c>
      <c r="C62" s="18" t="s">
        <v>39</v>
      </c>
      <c r="D62" s="18">
        <v>5462</v>
      </c>
      <c r="E62" s="17" t="s">
        <v>106</v>
      </c>
      <c r="F62" s="3">
        <v>1.05</v>
      </c>
      <c r="G62" s="2">
        <v>22500</v>
      </c>
      <c r="H62" s="3">
        <f t="shared" si="0"/>
        <v>23625</v>
      </c>
      <c r="I62" s="8">
        <v>30</v>
      </c>
      <c r="J62" s="21">
        <v>41141</v>
      </c>
      <c r="K62" s="21">
        <v>41147</v>
      </c>
      <c r="L62" s="25">
        <f t="shared" si="1"/>
        <v>6</v>
      </c>
    </row>
    <row r="63" spans="1:12" x14ac:dyDescent="0.2">
      <c r="A63" s="17" t="s">
        <v>3</v>
      </c>
      <c r="B63" s="18">
        <v>4</v>
      </c>
      <c r="C63" s="18" t="s">
        <v>40</v>
      </c>
      <c r="D63" s="18">
        <v>5689</v>
      </c>
      <c r="E63" s="17" t="s">
        <v>99</v>
      </c>
      <c r="F63" s="3">
        <v>175</v>
      </c>
      <c r="G63" s="2">
        <v>175</v>
      </c>
      <c r="H63" s="3">
        <f t="shared" si="0"/>
        <v>30625</v>
      </c>
      <c r="I63" s="8">
        <v>30</v>
      </c>
      <c r="J63" s="21">
        <v>41218</v>
      </c>
      <c r="K63" s="21">
        <v>41228</v>
      </c>
      <c r="L63" s="25">
        <f t="shared" si="1"/>
        <v>10</v>
      </c>
    </row>
    <row r="64" spans="1:12" x14ac:dyDescent="0.2">
      <c r="A64" s="17" t="s">
        <v>3</v>
      </c>
      <c r="B64" s="18">
        <v>4</v>
      </c>
      <c r="C64" s="18" t="s">
        <v>41</v>
      </c>
      <c r="D64" s="18">
        <v>5462</v>
      </c>
      <c r="E64" s="17" t="s">
        <v>106</v>
      </c>
      <c r="F64" s="3">
        <v>1.05</v>
      </c>
      <c r="G64" s="2">
        <v>21500</v>
      </c>
      <c r="H64" s="3">
        <f t="shared" si="0"/>
        <v>22575</v>
      </c>
      <c r="I64" s="8">
        <v>30</v>
      </c>
      <c r="J64" s="21">
        <v>41136</v>
      </c>
      <c r="K64" s="21">
        <v>41143</v>
      </c>
      <c r="L64" s="25">
        <f t="shared" si="1"/>
        <v>7</v>
      </c>
    </row>
    <row r="65" spans="1:12" x14ac:dyDescent="0.2">
      <c r="A65" s="17" t="s">
        <v>3</v>
      </c>
      <c r="B65" s="18">
        <v>4</v>
      </c>
      <c r="C65" s="18" t="s">
        <v>37</v>
      </c>
      <c r="D65" s="18">
        <v>5462</v>
      </c>
      <c r="E65" s="17" t="s">
        <v>106</v>
      </c>
      <c r="F65" s="3">
        <v>1.05</v>
      </c>
      <c r="G65" s="2">
        <v>23000</v>
      </c>
      <c r="H65" s="3">
        <f t="shared" si="0"/>
        <v>24150</v>
      </c>
      <c r="I65" s="8">
        <v>30</v>
      </c>
      <c r="J65" s="21">
        <v>41131</v>
      </c>
      <c r="K65" s="21">
        <v>41136</v>
      </c>
      <c r="L65" s="25">
        <f t="shared" si="1"/>
        <v>5</v>
      </c>
    </row>
    <row r="66" spans="1:12" x14ac:dyDescent="0.2">
      <c r="A66" s="17" t="s">
        <v>53</v>
      </c>
      <c r="B66" s="18">
        <v>6</v>
      </c>
      <c r="C66" s="18" t="s">
        <v>73</v>
      </c>
      <c r="D66" s="18">
        <v>5677</v>
      </c>
      <c r="E66" s="17" t="s">
        <v>99</v>
      </c>
      <c r="F66" s="3">
        <v>195</v>
      </c>
      <c r="G66" s="2">
        <v>110</v>
      </c>
      <c r="H66" s="3">
        <f t="shared" si="0"/>
        <v>21450</v>
      </c>
      <c r="I66" s="8">
        <v>30</v>
      </c>
      <c r="J66" s="21">
        <v>41218</v>
      </c>
      <c r="K66" s="21">
        <v>41230</v>
      </c>
      <c r="L66" s="25">
        <f t="shared" si="1"/>
        <v>12</v>
      </c>
    </row>
    <row r="67" spans="1:12" x14ac:dyDescent="0.2">
      <c r="A67" s="17" t="s">
        <v>53</v>
      </c>
      <c r="B67" s="18">
        <v>6</v>
      </c>
      <c r="C67" s="18" t="s">
        <v>122</v>
      </c>
      <c r="D67" s="18">
        <v>5234</v>
      </c>
      <c r="E67" s="17" t="s">
        <v>100</v>
      </c>
      <c r="F67" s="3">
        <v>1.65</v>
      </c>
      <c r="G67" s="2">
        <v>4500</v>
      </c>
      <c r="H67" s="3">
        <f t="shared" si="0"/>
        <v>7425</v>
      </c>
      <c r="I67" s="8">
        <v>30</v>
      </c>
      <c r="J67" s="21">
        <v>41149</v>
      </c>
      <c r="K67" s="21">
        <v>41157</v>
      </c>
      <c r="L67" s="25">
        <f t="shared" si="1"/>
        <v>8</v>
      </c>
    </row>
    <row r="68" spans="1:12" x14ac:dyDescent="0.2">
      <c r="A68" s="17" t="s">
        <v>53</v>
      </c>
      <c r="B68" s="18">
        <v>6</v>
      </c>
      <c r="C68" s="18" t="s">
        <v>123</v>
      </c>
      <c r="D68" s="18">
        <v>5234</v>
      </c>
      <c r="E68" s="17" t="s">
        <v>100</v>
      </c>
      <c r="F68" s="3">
        <v>1.65</v>
      </c>
      <c r="G68" s="2">
        <v>4750</v>
      </c>
      <c r="H68" s="3">
        <f t="shared" si="0"/>
        <v>7837.5</v>
      </c>
      <c r="I68" s="8">
        <v>30</v>
      </c>
      <c r="J68" s="21">
        <v>41157</v>
      </c>
      <c r="K68" s="21">
        <v>41165</v>
      </c>
      <c r="L68" s="25">
        <f t="shared" si="1"/>
        <v>8</v>
      </c>
    </row>
    <row r="69" spans="1:12" x14ac:dyDescent="0.2">
      <c r="A69" s="17" t="s">
        <v>53</v>
      </c>
      <c r="B69" s="18">
        <v>6</v>
      </c>
      <c r="C69" s="18" t="s">
        <v>70</v>
      </c>
      <c r="D69" s="18">
        <v>5234</v>
      </c>
      <c r="E69" s="17" t="s">
        <v>100</v>
      </c>
      <c r="F69" s="3">
        <v>1.65</v>
      </c>
      <c r="G69" s="2">
        <v>4850</v>
      </c>
      <c r="H69" s="3">
        <f t="shared" ref="H69:H98" si="2">F69*G69</f>
        <v>8002.5</v>
      </c>
      <c r="I69" s="8">
        <v>30</v>
      </c>
      <c r="J69" s="21">
        <v>41154</v>
      </c>
      <c r="K69" s="21">
        <v>41163</v>
      </c>
      <c r="L69" s="25">
        <f t="shared" si="1"/>
        <v>9</v>
      </c>
    </row>
    <row r="70" spans="1:12" x14ac:dyDescent="0.2">
      <c r="A70" s="17" t="s">
        <v>53</v>
      </c>
      <c r="B70" s="18">
        <v>6</v>
      </c>
      <c r="C70" s="18" t="s">
        <v>71</v>
      </c>
      <c r="D70" s="18">
        <v>8008</v>
      </c>
      <c r="E70" s="17" t="s">
        <v>104</v>
      </c>
      <c r="F70" s="3">
        <v>645</v>
      </c>
      <c r="G70" s="2">
        <v>150</v>
      </c>
      <c r="H70" s="3">
        <f t="shared" si="2"/>
        <v>96750</v>
      </c>
      <c r="I70" s="8">
        <v>30</v>
      </c>
      <c r="J70" s="21">
        <v>41197</v>
      </c>
      <c r="K70" s="21">
        <v>41208</v>
      </c>
      <c r="L70" s="25">
        <f t="shared" ref="L70:L98" si="3">K70-J70</f>
        <v>11</v>
      </c>
    </row>
    <row r="71" spans="1:12" x14ac:dyDescent="0.2">
      <c r="A71" s="17" t="s">
        <v>53</v>
      </c>
      <c r="B71" s="18">
        <v>6</v>
      </c>
      <c r="C71" s="18" t="s">
        <v>72</v>
      </c>
      <c r="D71" s="18">
        <v>8008</v>
      </c>
      <c r="E71" s="17" t="s">
        <v>104</v>
      </c>
      <c r="F71" s="3">
        <v>645</v>
      </c>
      <c r="G71" s="2">
        <v>100</v>
      </c>
      <c r="H71" s="3">
        <f t="shared" si="2"/>
        <v>64500</v>
      </c>
      <c r="I71" s="8">
        <v>30</v>
      </c>
      <c r="J71" s="21">
        <v>41192</v>
      </c>
      <c r="K71" s="21">
        <v>41203</v>
      </c>
      <c r="L71" s="25">
        <f t="shared" si="3"/>
        <v>11</v>
      </c>
    </row>
    <row r="72" spans="1:12" x14ac:dyDescent="0.2">
      <c r="A72" s="17" t="s">
        <v>3</v>
      </c>
      <c r="B72" s="18">
        <v>4</v>
      </c>
      <c r="C72" s="18" t="s">
        <v>42</v>
      </c>
      <c r="D72" s="18">
        <v>5166</v>
      </c>
      <c r="E72" s="17" t="s">
        <v>100</v>
      </c>
      <c r="F72" s="3">
        <v>1.25</v>
      </c>
      <c r="G72" s="2">
        <v>5650</v>
      </c>
      <c r="H72" s="3">
        <f t="shared" si="2"/>
        <v>7062.5</v>
      </c>
      <c r="I72" s="8">
        <v>30</v>
      </c>
      <c r="J72" s="21">
        <v>41183</v>
      </c>
      <c r="K72" s="21">
        <v>41188</v>
      </c>
      <c r="L72" s="25">
        <f t="shared" si="3"/>
        <v>5</v>
      </c>
    </row>
    <row r="73" spans="1:12" x14ac:dyDescent="0.2">
      <c r="A73" s="17" t="s">
        <v>3</v>
      </c>
      <c r="B73" s="18">
        <v>4</v>
      </c>
      <c r="C73" s="18" t="s">
        <v>124</v>
      </c>
      <c r="D73" s="18">
        <v>5689</v>
      </c>
      <c r="E73" s="17" t="s">
        <v>99</v>
      </c>
      <c r="F73" s="3">
        <v>175</v>
      </c>
      <c r="G73" s="2">
        <v>155</v>
      </c>
      <c r="H73" s="3">
        <f t="shared" si="2"/>
        <v>27125</v>
      </c>
      <c r="I73" s="8">
        <v>30</v>
      </c>
      <c r="J73" s="21">
        <v>41207</v>
      </c>
      <c r="K73" s="21">
        <v>41216</v>
      </c>
      <c r="L73" s="25">
        <f t="shared" si="3"/>
        <v>9</v>
      </c>
    </row>
    <row r="74" spans="1:12" x14ac:dyDescent="0.2">
      <c r="A74" s="17" t="s">
        <v>3</v>
      </c>
      <c r="B74" s="18">
        <v>4</v>
      </c>
      <c r="C74" s="18" t="s">
        <v>125</v>
      </c>
      <c r="D74" s="18">
        <v>5462</v>
      </c>
      <c r="E74" s="17" t="s">
        <v>106</v>
      </c>
      <c r="F74" s="3">
        <v>1.05</v>
      </c>
      <c r="G74" s="2">
        <v>22500</v>
      </c>
      <c r="H74" s="3">
        <f t="shared" si="2"/>
        <v>23625</v>
      </c>
      <c r="I74" s="8">
        <v>30</v>
      </c>
      <c r="J74" s="21">
        <v>41146</v>
      </c>
      <c r="K74" s="21">
        <v>41154</v>
      </c>
      <c r="L74" s="25">
        <f t="shared" si="3"/>
        <v>8</v>
      </c>
    </row>
    <row r="75" spans="1:12" x14ac:dyDescent="0.2">
      <c r="A75" s="17" t="s">
        <v>53</v>
      </c>
      <c r="B75" s="18">
        <v>6</v>
      </c>
      <c r="C75" s="18" t="s">
        <v>74</v>
      </c>
      <c r="D75" s="18">
        <v>5677</v>
      </c>
      <c r="E75" s="17" t="s">
        <v>99</v>
      </c>
      <c r="F75" s="3">
        <v>195</v>
      </c>
      <c r="G75" s="2">
        <v>130</v>
      </c>
      <c r="H75" s="3">
        <f t="shared" si="2"/>
        <v>25350</v>
      </c>
      <c r="I75" s="8">
        <v>30</v>
      </c>
      <c r="J75" s="21">
        <v>41210</v>
      </c>
      <c r="K75" s="21">
        <v>41220</v>
      </c>
      <c r="L75" s="25">
        <f t="shared" si="3"/>
        <v>10</v>
      </c>
    </row>
    <row r="76" spans="1:12" x14ac:dyDescent="0.2">
      <c r="A76" s="17" t="s">
        <v>53</v>
      </c>
      <c r="B76" s="18">
        <v>6</v>
      </c>
      <c r="C76" s="18" t="s">
        <v>75</v>
      </c>
      <c r="D76" s="18">
        <v>8008</v>
      </c>
      <c r="E76" s="17" t="s">
        <v>104</v>
      </c>
      <c r="F76" s="3">
        <v>645</v>
      </c>
      <c r="G76" s="2">
        <v>120</v>
      </c>
      <c r="H76" s="3">
        <f t="shared" si="2"/>
        <v>77400</v>
      </c>
      <c r="I76" s="8">
        <v>30</v>
      </c>
      <c r="J76" s="21">
        <v>41210</v>
      </c>
      <c r="K76" s="21">
        <v>41217</v>
      </c>
      <c r="L76" s="25">
        <f t="shared" si="3"/>
        <v>7</v>
      </c>
    </row>
    <row r="77" spans="1:12" x14ac:dyDescent="0.2">
      <c r="A77" s="17" t="s">
        <v>53</v>
      </c>
      <c r="B77" s="18">
        <v>6</v>
      </c>
      <c r="C77" s="18" t="s">
        <v>76</v>
      </c>
      <c r="D77" s="18">
        <v>5319</v>
      </c>
      <c r="E77" s="17" t="s">
        <v>106</v>
      </c>
      <c r="F77" s="3">
        <v>1.1000000000000001</v>
      </c>
      <c r="G77" s="2">
        <v>18100</v>
      </c>
      <c r="H77" s="3">
        <f t="shared" si="2"/>
        <v>19910</v>
      </c>
      <c r="I77" s="8">
        <v>30</v>
      </c>
      <c r="J77" s="21">
        <v>41146</v>
      </c>
      <c r="K77" s="21">
        <v>41157</v>
      </c>
      <c r="L77" s="25">
        <f t="shared" si="3"/>
        <v>11</v>
      </c>
    </row>
    <row r="78" spans="1:12" x14ac:dyDescent="0.2">
      <c r="A78" s="17" t="s">
        <v>77</v>
      </c>
      <c r="B78" s="18">
        <v>7</v>
      </c>
      <c r="C78" s="18" t="s">
        <v>87</v>
      </c>
      <c r="D78" s="18">
        <v>9955</v>
      </c>
      <c r="E78" s="17" t="s">
        <v>103</v>
      </c>
      <c r="F78" s="3">
        <v>0.55000000000000004</v>
      </c>
      <c r="G78" s="2">
        <v>125</v>
      </c>
      <c r="H78" s="3">
        <f t="shared" si="2"/>
        <v>68.75</v>
      </c>
      <c r="I78" s="8">
        <v>30</v>
      </c>
      <c r="J78" s="21">
        <v>41218</v>
      </c>
      <c r="K78" s="21">
        <v>41223</v>
      </c>
      <c r="L78" s="25">
        <f t="shared" si="3"/>
        <v>5</v>
      </c>
    </row>
    <row r="79" spans="1:12" x14ac:dyDescent="0.2">
      <c r="A79" s="20" t="s">
        <v>7</v>
      </c>
      <c r="B79" s="19">
        <v>1</v>
      </c>
      <c r="C79" s="19" t="s">
        <v>27</v>
      </c>
      <c r="D79" s="19">
        <v>1122</v>
      </c>
      <c r="E79" s="20" t="s">
        <v>4</v>
      </c>
      <c r="F79" s="5">
        <v>4.25</v>
      </c>
      <c r="G79" s="6">
        <v>19500</v>
      </c>
      <c r="H79" s="5">
        <f t="shared" si="2"/>
        <v>82875</v>
      </c>
      <c r="I79" s="8">
        <v>30</v>
      </c>
      <c r="J79" s="22">
        <v>41126</v>
      </c>
      <c r="K79" s="22">
        <v>41134</v>
      </c>
      <c r="L79" s="25">
        <f t="shared" si="3"/>
        <v>8</v>
      </c>
    </row>
    <row r="80" spans="1:12" x14ac:dyDescent="0.2">
      <c r="A80" s="17" t="s">
        <v>7</v>
      </c>
      <c r="B80" s="18">
        <v>1</v>
      </c>
      <c r="C80" s="18" t="s">
        <v>43</v>
      </c>
      <c r="D80" s="18">
        <v>3166</v>
      </c>
      <c r="E80" s="17" t="s">
        <v>100</v>
      </c>
      <c r="F80" s="3">
        <v>1.25</v>
      </c>
      <c r="G80" s="2">
        <v>5600</v>
      </c>
      <c r="H80" s="3">
        <f t="shared" si="2"/>
        <v>7000</v>
      </c>
      <c r="I80" s="8">
        <v>30</v>
      </c>
      <c r="J80" s="21">
        <v>41146</v>
      </c>
      <c r="K80" s="21">
        <v>41150</v>
      </c>
      <c r="L80" s="25">
        <f t="shared" si="3"/>
        <v>4</v>
      </c>
    </row>
    <row r="81" spans="1:12" x14ac:dyDescent="0.2">
      <c r="A81" s="17" t="s">
        <v>78</v>
      </c>
      <c r="B81" s="18">
        <v>8</v>
      </c>
      <c r="C81" s="18" t="s">
        <v>94</v>
      </c>
      <c r="D81" s="19">
        <v>9764</v>
      </c>
      <c r="E81" s="20" t="s">
        <v>6</v>
      </c>
      <c r="F81" s="3">
        <v>3.75</v>
      </c>
      <c r="G81" s="2">
        <v>1850</v>
      </c>
      <c r="H81" s="3">
        <f t="shared" si="2"/>
        <v>6937.5</v>
      </c>
      <c r="I81" s="23">
        <v>15</v>
      </c>
      <c r="J81" s="21">
        <v>41177</v>
      </c>
      <c r="K81" s="21">
        <v>41187</v>
      </c>
      <c r="L81" s="25">
        <f t="shared" si="3"/>
        <v>10</v>
      </c>
    </row>
    <row r="82" spans="1:12" x14ac:dyDescent="0.2">
      <c r="A82" s="17" t="s">
        <v>77</v>
      </c>
      <c r="B82" s="18">
        <v>7</v>
      </c>
      <c r="C82" s="18" t="s">
        <v>88</v>
      </c>
      <c r="D82" s="18">
        <v>7258</v>
      </c>
      <c r="E82" s="17" t="s">
        <v>105</v>
      </c>
      <c r="F82" s="3">
        <v>100.5</v>
      </c>
      <c r="G82" s="2">
        <v>90</v>
      </c>
      <c r="H82" s="3">
        <f t="shared" si="2"/>
        <v>9045</v>
      </c>
      <c r="I82" s="8">
        <v>30</v>
      </c>
      <c r="J82" s="21">
        <v>41192</v>
      </c>
      <c r="K82" s="21">
        <v>41199</v>
      </c>
      <c r="L82" s="25">
        <f t="shared" si="3"/>
        <v>7</v>
      </c>
    </row>
    <row r="83" spans="1:12" x14ac:dyDescent="0.2">
      <c r="A83" s="20" t="s">
        <v>7</v>
      </c>
      <c r="B83" s="19">
        <v>1</v>
      </c>
      <c r="C83" s="19" t="s">
        <v>28</v>
      </c>
      <c r="D83" s="19">
        <v>1122</v>
      </c>
      <c r="E83" s="20" t="s">
        <v>4</v>
      </c>
      <c r="F83" s="5">
        <v>4.25</v>
      </c>
      <c r="G83" s="6">
        <v>15500</v>
      </c>
      <c r="H83" s="5">
        <f t="shared" si="2"/>
        <v>65875</v>
      </c>
      <c r="I83" s="8">
        <v>30</v>
      </c>
      <c r="J83" s="22">
        <v>41156</v>
      </c>
      <c r="K83" s="22">
        <v>41164</v>
      </c>
      <c r="L83" s="25">
        <f t="shared" si="3"/>
        <v>8</v>
      </c>
    </row>
    <row r="84" spans="1:12" x14ac:dyDescent="0.2">
      <c r="A84" s="17" t="s">
        <v>7</v>
      </c>
      <c r="B84" s="18">
        <v>1</v>
      </c>
      <c r="C84" s="18" t="s">
        <v>44</v>
      </c>
      <c r="D84" s="18">
        <v>3166</v>
      </c>
      <c r="E84" s="17" t="s">
        <v>100</v>
      </c>
      <c r="F84" s="3">
        <v>1.25</v>
      </c>
      <c r="G84" s="2">
        <v>5500</v>
      </c>
      <c r="H84" s="3">
        <f t="shared" si="2"/>
        <v>6875</v>
      </c>
      <c r="I84" s="8">
        <v>30</v>
      </c>
      <c r="J84" s="21">
        <v>41153</v>
      </c>
      <c r="K84" s="21">
        <v>41158</v>
      </c>
      <c r="L84" s="25">
        <f t="shared" si="3"/>
        <v>5</v>
      </c>
    </row>
    <row r="85" spans="1:12" x14ac:dyDescent="0.2">
      <c r="A85" s="20" t="s">
        <v>7</v>
      </c>
      <c r="B85" s="19">
        <v>1</v>
      </c>
      <c r="C85" s="19" t="s">
        <v>32</v>
      </c>
      <c r="D85" s="19">
        <v>1122</v>
      </c>
      <c r="E85" s="20" t="s">
        <v>4</v>
      </c>
      <c r="F85" s="5">
        <v>4.25</v>
      </c>
      <c r="G85" s="6">
        <v>18000</v>
      </c>
      <c r="H85" s="5">
        <f t="shared" si="2"/>
        <v>76500</v>
      </c>
      <c r="I85" s="8">
        <v>30</v>
      </c>
      <c r="J85" s="22">
        <v>41183</v>
      </c>
      <c r="K85" s="22">
        <v>41190</v>
      </c>
      <c r="L85" s="25">
        <f t="shared" si="3"/>
        <v>7</v>
      </c>
    </row>
    <row r="86" spans="1:12" x14ac:dyDescent="0.2">
      <c r="A86" s="17" t="s">
        <v>77</v>
      </c>
      <c r="B86" s="18">
        <v>7</v>
      </c>
      <c r="C86" s="18" t="s">
        <v>89</v>
      </c>
      <c r="D86" s="18">
        <v>8148</v>
      </c>
      <c r="E86" s="17" t="s">
        <v>104</v>
      </c>
      <c r="F86" s="3">
        <v>655.5</v>
      </c>
      <c r="G86" s="2">
        <v>125</v>
      </c>
      <c r="H86" s="3">
        <f t="shared" si="2"/>
        <v>81937.5</v>
      </c>
      <c r="I86" s="8">
        <v>30</v>
      </c>
      <c r="J86" s="21">
        <v>41192</v>
      </c>
      <c r="K86" s="21">
        <v>41199</v>
      </c>
      <c r="L86" s="25">
        <f t="shared" si="3"/>
        <v>7</v>
      </c>
    </row>
    <row r="87" spans="1:12" x14ac:dyDescent="0.2">
      <c r="A87" s="20" t="s">
        <v>7</v>
      </c>
      <c r="B87" s="19">
        <v>1</v>
      </c>
      <c r="C87" s="19" t="s">
        <v>29</v>
      </c>
      <c r="D87" s="19">
        <v>1122</v>
      </c>
      <c r="E87" s="20" t="s">
        <v>4</v>
      </c>
      <c r="F87" s="5">
        <v>4.25</v>
      </c>
      <c r="G87" s="6">
        <v>12500</v>
      </c>
      <c r="H87" s="5">
        <f t="shared" si="2"/>
        <v>53125</v>
      </c>
      <c r="I87" s="8">
        <v>30</v>
      </c>
      <c r="J87" s="22">
        <v>41157</v>
      </c>
      <c r="K87" s="22">
        <v>41163</v>
      </c>
      <c r="L87" s="25">
        <f t="shared" si="3"/>
        <v>6</v>
      </c>
    </row>
    <row r="88" spans="1:12" x14ac:dyDescent="0.2">
      <c r="A88" s="20" t="s">
        <v>7</v>
      </c>
      <c r="B88" s="19">
        <v>1</v>
      </c>
      <c r="C88" s="19" t="s">
        <v>30</v>
      </c>
      <c r="D88" s="19">
        <v>1122</v>
      </c>
      <c r="E88" s="20" t="s">
        <v>4</v>
      </c>
      <c r="F88" s="5">
        <v>4.25</v>
      </c>
      <c r="G88" s="6">
        <v>15000</v>
      </c>
      <c r="H88" s="5">
        <f t="shared" si="2"/>
        <v>63750</v>
      </c>
      <c r="I88" s="8">
        <v>30</v>
      </c>
      <c r="J88" s="22">
        <v>41160</v>
      </c>
      <c r="K88" s="22">
        <v>41167</v>
      </c>
      <c r="L88" s="25">
        <f t="shared" si="3"/>
        <v>7</v>
      </c>
    </row>
    <row r="89" spans="1:12" x14ac:dyDescent="0.2">
      <c r="A89" s="20" t="s">
        <v>7</v>
      </c>
      <c r="B89" s="19">
        <v>1</v>
      </c>
      <c r="C89" s="19" t="s">
        <v>31</v>
      </c>
      <c r="D89" s="19">
        <v>1122</v>
      </c>
      <c r="E89" s="20" t="s">
        <v>4</v>
      </c>
      <c r="F89" s="5">
        <v>4.25</v>
      </c>
      <c r="G89" s="6">
        <v>14500</v>
      </c>
      <c r="H89" s="5">
        <f t="shared" si="2"/>
        <v>61625</v>
      </c>
      <c r="I89" s="8">
        <v>30</v>
      </c>
      <c r="J89" s="22">
        <v>41180</v>
      </c>
      <c r="K89" s="22">
        <v>41185</v>
      </c>
      <c r="L89" s="25">
        <f t="shared" si="3"/>
        <v>5</v>
      </c>
    </row>
    <row r="90" spans="1:12" x14ac:dyDescent="0.2">
      <c r="A90" s="17" t="s">
        <v>7</v>
      </c>
      <c r="B90" s="18">
        <v>1</v>
      </c>
      <c r="C90" s="18" t="s">
        <v>95</v>
      </c>
      <c r="D90" s="18">
        <v>5066</v>
      </c>
      <c r="E90" s="17" t="s">
        <v>106</v>
      </c>
      <c r="F90" s="3">
        <v>0.95</v>
      </c>
      <c r="G90" s="2">
        <v>25000</v>
      </c>
      <c r="H90" s="3">
        <f t="shared" si="2"/>
        <v>23750</v>
      </c>
      <c r="I90" s="8">
        <v>30</v>
      </c>
      <c r="J90" s="21">
        <v>41157</v>
      </c>
      <c r="K90" s="21">
        <v>41164</v>
      </c>
      <c r="L90" s="25">
        <f t="shared" si="3"/>
        <v>7</v>
      </c>
    </row>
    <row r="91" spans="1:12" x14ac:dyDescent="0.2">
      <c r="A91" s="17" t="s">
        <v>7</v>
      </c>
      <c r="B91" s="18">
        <v>1</v>
      </c>
      <c r="C91" s="18" t="s">
        <v>96</v>
      </c>
      <c r="D91" s="18">
        <v>3166</v>
      </c>
      <c r="E91" s="17" t="s">
        <v>100</v>
      </c>
      <c r="F91" s="3">
        <v>1.25</v>
      </c>
      <c r="G91" s="2">
        <v>5650</v>
      </c>
      <c r="H91" s="3">
        <f t="shared" si="2"/>
        <v>7062.5</v>
      </c>
      <c r="I91" s="8">
        <v>30</v>
      </c>
      <c r="J91" s="21">
        <v>41157</v>
      </c>
      <c r="K91" s="21">
        <v>41162</v>
      </c>
      <c r="L91" s="25">
        <f t="shared" si="3"/>
        <v>5</v>
      </c>
    </row>
    <row r="92" spans="1:12" x14ac:dyDescent="0.2">
      <c r="A92" s="17" t="s">
        <v>7</v>
      </c>
      <c r="B92" s="18">
        <v>1</v>
      </c>
      <c r="C92" s="18" t="s">
        <v>97</v>
      </c>
      <c r="D92" s="18">
        <v>3166</v>
      </c>
      <c r="E92" s="17" t="s">
        <v>100</v>
      </c>
      <c r="F92" s="3">
        <v>1.25</v>
      </c>
      <c r="G92" s="2">
        <v>5425</v>
      </c>
      <c r="H92" s="3">
        <f t="shared" si="2"/>
        <v>6781.25</v>
      </c>
      <c r="I92" s="8">
        <v>30</v>
      </c>
      <c r="J92" s="21">
        <v>41162</v>
      </c>
      <c r="K92" s="21">
        <v>41167</v>
      </c>
      <c r="L92" s="25">
        <f t="shared" si="3"/>
        <v>5</v>
      </c>
    </row>
    <row r="93" spans="1:12" x14ac:dyDescent="0.2">
      <c r="A93" s="17" t="s">
        <v>7</v>
      </c>
      <c r="B93" s="18">
        <v>1</v>
      </c>
      <c r="C93" s="18" t="s">
        <v>45</v>
      </c>
      <c r="D93" s="18">
        <v>9966</v>
      </c>
      <c r="E93" s="17" t="s">
        <v>102</v>
      </c>
      <c r="F93" s="3">
        <v>0.75</v>
      </c>
      <c r="G93" s="2">
        <v>500</v>
      </c>
      <c r="H93" s="3">
        <f t="shared" si="2"/>
        <v>375</v>
      </c>
      <c r="I93" s="8">
        <v>30</v>
      </c>
      <c r="J93" s="21">
        <v>41146</v>
      </c>
      <c r="K93" s="21">
        <v>41152</v>
      </c>
      <c r="L93" s="25">
        <f t="shared" si="3"/>
        <v>6</v>
      </c>
    </row>
    <row r="94" spans="1:12" x14ac:dyDescent="0.2">
      <c r="A94" s="17" t="s">
        <v>78</v>
      </c>
      <c r="B94" s="18">
        <v>8</v>
      </c>
      <c r="C94" s="18" t="s">
        <v>92</v>
      </c>
      <c r="D94" s="19">
        <v>9764</v>
      </c>
      <c r="E94" s="20" t="s">
        <v>6</v>
      </c>
      <c r="F94" s="3">
        <v>3.75</v>
      </c>
      <c r="G94" s="2">
        <v>1800</v>
      </c>
      <c r="H94" s="3">
        <f t="shared" si="2"/>
        <v>6750</v>
      </c>
      <c r="I94" s="23">
        <v>15</v>
      </c>
      <c r="J94" s="21">
        <v>41180</v>
      </c>
      <c r="K94" s="21">
        <v>41187</v>
      </c>
      <c r="L94" s="25">
        <f t="shared" si="3"/>
        <v>7</v>
      </c>
    </row>
    <row r="95" spans="1:12" x14ac:dyDescent="0.2">
      <c r="A95" s="17" t="s">
        <v>7</v>
      </c>
      <c r="B95" s="18">
        <v>1</v>
      </c>
      <c r="C95" s="18" t="s">
        <v>46</v>
      </c>
      <c r="D95" s="18">
        <v>5066</v>
      </c>
      <c r="E95" s="17" t="s">
        <v>106</v>
      </c>
      <c r="F95" s="3">
        <v>0.95</v>
      </c>
      <c r="G95" s="2">
        <v>17500</v>
      </c>
      <c r="H95" s="3">
        <f t="shared" si="2"/>
        <v>16625</v>
      </c>
      <c r="I95" s="8">
        <v>30</v>
      </c>
      <c r="J95" s="21">
        <v>41167</v>
      </c>
      <c r="K95" s="21">
        <v>41174</v>
      </c>
      <c r="L95" s="25">
        <f t="shared" si="3"/>
        <v>7</v>
      </c>
    </row>
    <row r="96" spans="1:12" x14ac:dyDescent="0.2">
      <c r="A96" s="20" t="s">
        <v>7</v>
      </c>
      <c r="B96" s="19">
        <v>1</v>
      </c>
      <c r="C96" s="19" t="s">
        <v>34</v>
      </c>
      <c r="D96" s="19">
        <v>1122</v>
      </c>
      <c r="E96" s="20" t="s">
        <v>4</v>
      </c>
      <c r="F96" s="5">
        <v>4.25</v>
      </c>
      <c r="G96" s="6">
        <v>17500</v>
      </c>
      <c r="H96" s="5">
        <f t="shared" si="2"/>
        <v>74375</v>
      </c>
      <c r="I96" s="8">
        <v>30</v>
      </c>
      <c r="J96" s="22">
        <v>41207</v>
      </c>
      <c r="K96" s="22">
        <v>41216</v>
      </c>
      <c r="L96" s="25">
        <f t="shared" si="3"/>
        <v>9</v>
      </c>
    </row>
    <row r="97" spans="1:12" x14ac:dyDescent="0.2">
      <c r="A97" s="20" t="s">
        <v>7</v>
      </c>
      <c r="B97" s="19">
        <v>1</v>
      </c>
      <c r="C97" s="19" t="s">
        <v>33</v>
      </c>
      <c r="D97" s="19">
        <v>1122</v>
      </c>
      <c r="E97" s="20" t="s">
        <v>4</v>
      </c>
      <c r="F97" s="5">
        <v>4.25</v>
      </c>
      <c r="G97" s="6">
        <v>17000</v>
      </c>
      <c r="H97" s="5">
        <f t="shared" si="2"/>
        <v>72250</v>
      </c>
      <c r="I97" s="8">
        <v>30</v>
      </c>
      <c r="J97" s="22">
        <v>41193</v>
      </c>
      <c r="K97" s="22">
        <v>41201</v>
      </c>
      <c r="L97" s="25">
        <f t="shared" si="3"/>
        <v>8</v>
      </c>
    </row>
    <row r="98" spans="1:12" x14ac:dyDescent="0.2">
      <c r="A98" s="17" t="s">
        <v>78</v>
      </c>
      <c r="B98" s="18">
        <v>8</v>
      </c>
      <c r="C98" s="18" t="s">
        <v>93</v>
      </c>
      <c r="D98" s="19">
        <v>9764</v>
      </c>
      <c r="E98" s="20" t="s">
        <v>6</v>
      </c>
      <c r="F98" s="3">
        <v>3.75</v>
      </c>
      <c r="G98" s="2">
        <v>1750</v>
      </c>
      <c r="H98" s="3">
        <f t="shared" si="2"/>
        <v>6562.5</v>
      </c>
      <c r="I98" s="23">
        <v>15</v>
      </c>
      <c r="J98" s="21">
        <v>41172</v>
      </c>
      <c r="K98" s="21">
        <v>41177</v>
      </c>
      <c r="L98" s="25">
        <f t="shared" si="3"/>
        <v>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8"/>
  <sheetViews>
    <sheetView workbookViewId="0">
      <selection activeCell="J7" sqref="J7"/>
    </sheetView>
  </sheetViews>
  <sheetFormatPr defaultColWidth="8.85546875" defaultRowHeight="12.75" x14ac:dyDescent="0.2"/>
  <cols>
    <col min="1" max="1" width="21.7109375" style="13" bestFit="1" customWidth="1"/>
    <col min="2" max="2" width="11.140625" style="13" bestFit="1" customWidth="1"/>
    <col min="3" max="4" width="8.85546875" style="13"/>
    <col min="5" max="5" width="18" style="13" customWidth="1"/>
    <col min="6" max="7" width="8.85546875" style="13"/>
    <col min="8" max="8" width="14" style="13" bestFit="1" customWidth="1"/>
    <col min="9" max="9" width="10.28515625" style="13" bestFit="1" customWidth="1"/>
    <col min="10" max="10" width="10.85546875" style="13" bestFit="1" customWidth="1"/>
    <col min="11" max="11" width="11.7109375" style="13" bestFit="1" customWidth="1"/>
    <col min="12" max="12" width="13.7109375" style="25" bestFit="1" customWidth="1"/>
    <col min="13" max="16384" width="8.85546875" style="13"/>
  </cols>
  <sheetData>
    <row r="2" spans="1:14" ht="15.75" x14ac:dyDescent="0.25">
      <c r="E2" s="14" t="s">
        <v>117</v>
      </c>
    </row>
    <row r="3" spans="1:14" x14ac:dyDescent="0.2">
      <c r="L3" s="26"/>
    </row>
    <row r="4" spans="1:14" x14ac:dyDescent="0.2">
      <c r="A4" s="15" t="s">
        <v>108</v>
      </c>
      <c r="B4" s="15" t="s">
        <v>109</v>
      </c>
      <c r="C4" s="15" t="s">
        <v>110</v>
      </c>
      <c r="D4" s="15" t="s">
        <v>111</v>
      </c>
      <c r="E4" s="15" t="s">
        <v>112</v>
      </c>
      <c r="F4" s="15" t="s">
        <v>113</v>
      </c>
      <c r="G4" s="15" t="s">
        <v>0</v>
      </c>
      <c r="H4" s="15" t="s">
        <v>114</v>
      </c>
      <c r="I4" s="15" t="s">
        <v>115</v>
      </c>
      <c r="J4" s="15" t="s">
        <v>126</v>
      </c>
      <c r="K4" s="15" t="s">
        <v>116</v>
      </c>
      <c r="L4" s="27" t="s">
        <v>128</v>
      </c>
      <c r="M4" s="16"/>
    </row>
    <row r="5" spans="1:14" x14ac:dyDescent="0.2">
      <c r="A5" s="24" t="s">
        <v>2</v>
      </c>
      <c r="B5" s="18">
        <v>3</v>
      </c>
      <c r="C5" s="18" t="s">
        <v>15</v>
      </c>
      <c r="D5" s="19">
        <v>1369</v>
      </c>
      <c r="E5" s="20" t="s">
        <v>4</v>
      </c>
      <c r="F5" s="3">
        <v>4.2</v>
      </c>
      <c r="G5" s="2">
        <v>15000</v>
      </c>
      <c r="H5" s="5">
        <f>F5*G5</f>
        <v>63000</v>
      </c>
      <c r="I5" s="23">
        <v>45</v>
      </c>
      <c r="J5" s="21">
        <v>41177</v>
      </c>
      <c r="K5" s="21">
        <v>41182</v>
      </c>
      <c r="L5" s="25">
        <f>K5-J5</f>
        <v>5</v>
      </c>
    </row>
    <row r="6" spans="1:14" x14ac:dyDescent="0.2">
      <c r="A6" s="24" t="s">
        <v>2</v>
      </c>
      <c r="B6" s="18">
        <v>3</v>
      </c>
      <c r="C6" s="18" t="s">
        <v>19</v>
      </c>
      <c r="D6" s="19">
        <v>1369</v>
      </c>
      <c r="E6" s="20" t="s">
        <v>4</v>
      </c>
      <c r="F6" s="3">
        <v>4.2</v>
      </c>
      <c r="G6" s="2">
        <v>14000</v>
      </c>
      <c r="H6" s="5">
        <f>F6*G6</f>
        <v>58800</v>
      </c>
      <c r="I6" s="23">
        <v>45</v>
      </c>
      <c r="J6" s="21">
        <v>41179</v>
      </c>
      <c r="K6" s="21">
        <v>41185</v>
      </c>
      <c r="L6" s="25">
        <f>K6-J6</f>
        <v>6</v>
      </c>
    </row>
    <row r="7" spans="1:14" x14ac:dyDescent="0.2">
      <c r="A7" s="24" t="s">
        <v>2</v>
      </c>
      <c r="B7" s="18">
        <v>3</v>
      </c>
      <c r="C7" s="18" t="s">
        <v>21</v>
      </c>
      <c r="D7" s="19">
        <v>1369</v>
      </c>
      <c r="E7" s="20" t="s">
        <v>4</v>
      </c>
      <c r="F7" s="3">
        <v>4.2</v>
      </c>
      <c r="G7" s="2">
        <v>10000</v>
      </c>
      <c r="H7" s="5">
        <f>F7*G7</f>
        <v>42000</v>
      </c>
      <c r="I7" s="23">
        <v>45</v>
      </c>
      <c r="J7" s="21">
        <v>41181</v>
      </c>
      <c r="K7" s="21">
        <v>41186</v>
      </c>
      <c r="L7" s="25">
        <f>K7-J7</f>
        <v>5</v>
      </c>
    </row>
    <row r="8" spans="1:14" x14ac:dyDescent="0.2">
      <c r="A8" s="17" t="s">
        <v>8</v>
      </c>
      <c r="B8" s="18">
        <v>5</v>
      </c>
      <c r="C8" s="18" t="s">
        <v>55</v>
      </c>
      <c r="D8" s="19">
        <v>1243</v>
      </c>
      <c r="E8" s="20" t="s">
        <v>4</v>
      </c>
      <c r="F8" s="3">
        <v>4.25</v>
      </c>
      <c r="G8" s="2">
        <v>10000</v>
      </c>
      <c r="H8" s="5">
        <f>F8*G8</f>
        <v>42500</v>
      </c>
      <c r="I8" s="8">
        <v>30</v>
      </c>
      <c r="J8" s="21">
        <v>41129</v>
      </c>
      <c r="K8" s="21">
        <v>41135</v>
      </c>
      <c r="L8" s="25">
        <f>K8-J8</f>
        <v>6</v>
      </c>
    </row>
    <row r="9" spans="1:14" x14ac:dyDescent="0.2">
      <c r="A9" s="17" t="s">
        <v>8</v>
      </c>
      <c r="B9" s="18">
        <v>5</v>
      </c>
      <c r="C9" s="18" t="s">
        <v>57</v>
      </c>
      <c r="D9" s="19">
        <v>1243</v>
      </c>
      <c r="E9" s="20" t="s">
        <v>4</v>
      </c>
      <c r="F9" s="3">
        <v>4.25</v>
      </c>
      <c r="G9" s="2">
        <v>9000</v>
      </c>
      <c r="H9" s="5">
        <f>F9*G9</f>
        <v>38250</v>
      </c>
      <c r="I9" s="8">
        <v>30</v>
      </c>
      <c r="J9" s="21">
        <v>41157</v>
      </c>
      <c r="K9" s="21">
        <v>41164</v>
      </c>
      <c r="L9" s="25">
        <f>K9-J9</f>
        <v>7</v>
      </c>
    </row>
    <row r="10" spans="1:14" x14ac:dyDescent="0.2">
      <c r="A10" s="17" t="s">
        <v>8</v>
      </c>
      <c r="B10" s="18">
        <v>5</v>
      </c>
      <c r="C10" s="18" t="s">
        <v>59</v>
      </c>
      <c r="D10" s="19">
        <v>1243</v>
      </c>
      <c r="E10" s="20" t="s">
        <v>4</v>
      </c>
      <c r="F10" s="3">
        <v>4.25</v>
      </c>
      <c r="G10" s="2">
        <v>10500</v>
      </c>
      <c r="H10" s="5">
        <f>F10*G10</f>
        <v>44625</v>
      </c>
      <c r="I10" s="8">
        <v>30</v>
      </c>
      <c r="J10" s="21">
        <v>41192</v>
      </c>
      <c r="K10" s="21">
        <v>41199</v>
      </c>
      <c r="L10" s="25">
        <f>K10-J10</f>
        <v>7</v>
      </c>
    </row>
    <row r="11" spans="1:14" x14ac:dyDescent="0.2">
      <c r="A11" s="20" t="s">
        <v>7</v>
      </c>
      <c r="B11" s="19">
        <v>1</v>
      </c>
      <c r="C11" s="19" t="s">
        <v>27</v>
      </c>
      <c r="D11" s="19">
        <v>1122</v>
      </c>
      <c r="E11" s="20" t="s">
        <v>4</v>
      </c>
      <c r="F11" s="5">
        <v>4.25</v>
      </c>
      <c r="G11" s="6">
        <v>19500</v>
      </c>
      <c r="H11" s="5">
        <f>F11*G11</f>
        <v>82875</v>
      </c>
      <c r="I11" s="8">
        <v>30</v>
      </c>
      <c r="J11" s="22">
        <v>41126</v>
      </c>
      <c r="K11" s="22">
        <v>41134</v>
      </c>
      <c r="L11" s="25">
        <f>K11-J11</f>
        <v>8</v>
      </c>
    </row>
    <row r="12" spans="1:14" x14ac:dyDescent="0.2">
      <c r="A12" s="20" t="s">
        <v>7</v>
      </c>
      <c r="B12" s="19">
        <v>1</v>
      </c>
      <c r="C12" s="19" t="s">
        <v>28</v>
      </c>
      <c r="D12" s="19">
        <v>1122</v>
      </c>
      <c r="E12" s="20" t="s">
        <v>4</v>
      </c>
      <c r="F12" s="5">
        <v>4.25</v>
      </c>
      <c r="G12" s="6">
        <v>15500</v>
      </c>
      <c r="H12" s="5">
        <f>F12*G12</f>
        <v>65875</v>
      </c>
      <c r="I12" s="8">
        <v>30</v>
      </c>
      <c r="J12" s="22">
        <v>41156</v>
      </c>
      <c r="K12" s="22">
        <v>41164</v>
      </c>
      <c r="L12" s="25">
        <f>K12-J12</f>
        <v>8</v>
      </c>
      <c r="N12" s="49"/>
    </row>
    <row r="13" spans="1:14" x14ac:dyDescent="0.2">
      <c r="A13" s="20" t="s">
        <v>7</v>
      </c>
      <c r="B13" s="19">
        <v>1</v>
      </c>
      <c r="C13" s="19" t="s">
        <v>32</v>
      </c>
      <c r="D13" s="19">
        <v>1122</v>
      </c>
      <c r="E13" s="20" t="s">
        <v>4</v>
      </c>
      <c r="F13" s="5">
        <v>4.25</v>
      </c>
      <c r="G13" s="6">
        <v>18000</v>
      </c>
      <c r="H13" s="5">
        <f>F13*G13</f>
        <v>76500</v>
      </c>
      <c r="I13" s="8">
        <v>30</v>
      </c>
      <c r="J13" s="22">
        <v>41183</v>
      </c>
      <c r="K13" s="22">
        <v>41190</v>
      </c>
      <c r="L13" s="25">
        <f>K13-J13</f>
        <v>7</v>
      </c>
    </row>
    <row r="14" spans="1:14" x14ac:dyDescent="0.2">
      <c r="A14" s="20" t="s">
        <v>7</v>
      </c>
      <c r="B14" s="19">
        <v>1</v>
      </c>
      <c r="C14" s="19" t="s">
        <v>29</v>
      </c>
      <c r="D14" s="19">
        <v>1122</v>
      </c>
      <c r="E14" s="20" t="s">
        <v>4</v>
      </c>
      <c r="F14" s="5">
        <v>4.25</v>
      </c>
      <c r="G14" s="6">
        <v>12500</v>
      </c>
      <c r="H14" s="5">
        <f>F14*G14</f>
        <v>53125</v>
      </c>
      <c r="I14" s="8">
        <v>30</v>
      </c>
      <c r="J14" s="22">
        <v>41157</v>
      </c>
      <c r="K14" s="22">
        <v>41163</v>
      </c>
      <c r="L14" s="25">
        <f>K14-J14</f>
        <v>6</v>
      </c>
    </row>
    <row r="15" spans="1:14" x14ac:dyDescent="0.2">
      <c r="A15" s="20" t="s">
        <v>7</v>
      </c>
      <c r="B15" s="19">
        <v>1</v>
      </c>
      <c r="C15" s="19" t="s">
        <v>30</v>
      </c>
      <c r="D15" s="19">
        <v>1122</v>
      </c>
      <c r="E15" s="20" t="s">
        <v>4</v>
      </c>
      <c r="F15" s="5">
        <v>4.25</v>
      </c>
      <c r="G15" s="6">
        <v>15000</v>
      </c>
      <c r="H15" s="5">
        <f>F15*G15</f>
        <v>63750</v>
      </c>
      <c r="I15" s="8">
        <v>30</v>
      </c>
      <c r="J15" s="22">
        <v>41160</v>
      </c>
      <c r="K15" s="22">
        <v>41167</v>
      </c>
      <c r="L15" s="25">
        <f>K15-J15</f>
        <v>7</v>
      </c>
    </row>
    <row r="16" spans="1:14" x14ac:dyDescent="0.2">
      <c r="A16" s="20" t="s">
        <v>7</v>
      </c>
      <c r="B16" s="19">
        <v>1</v>
      </c>
      <c r="C16" s="19" t="s">
        <v>31</v>
      </c>
      <c r="D16" s="19">
        <v>1122</v>
      </c>
      <c r="E16" s="20" t="s">
        <v>4</v>
      </c>
      <c r="F16" s="5">
        <v>4.25</v>
      </c>
      <c r="G16" s="6">
        <v>14500</v>
      </c>
      <c r="H16" s="5">
        <f>F16*G16</f>
        <v>61625</v>
      </c>
      <c r="I16" s="8">
        <v>30</v>
      </c>
      <c r="J16" s="22">
        <v>41180</v>
      </c>
      <c r="K16" s="22">
        <v>41185</v>
      </c>
      <c r="L16" s="25">
        <f>K16-J16</f>
        <v>5</v>
      </c>
    </row>
    <row r="17" spans="1:12" x14ac:dyDescent="0.2">
      <c r="A17" s="20" t="s">
        <v>7</v>
      </c>
      <c r="B17" s="19">
        <v>1</v>
      </c>
      <c r="C17" s="19" t="s">
        <v>34</v>
      </c>
      <c r="D17" s="19">
        <v>1122</v>
      </c>
      <c r="E17" s="20" t="s">
        <v>4</v>
      </c>
      <c r="F17" s="5">
        <v>4.25</v>
      </c>
      <c r="G17" s="6">
        <v>17500</v>
      </c>
      <c r="H17" s="5">
        <f>F17*G17</f>
        <v>74375</v>
      </c>
      <c r="I17" s="8">
        <v>30</v>
      </c>
      <c r="J17" s="22">
        <v>41207</v>
      </c>
      <c r="K17" s="22">
        <v>41216</v>
      </c>
      <c r="L17" s="25">
        <f>K17-J17</f>
        <v>9</v>
      </c>
    </row>
    <row r="18" spans="1:12" x14ac:dyDescent="0.2">
      <c r="A18" s="20" t="s">
        <v>7</v>
      </c>
      <c r="B18" s="19">
        <v>1</v>
      </c>
      <c r="C18" s="19" t="s">
        <v>33</v>
      </c>
      <c r="D18" s="19">
        <v>1122</v>
      </c>
      <c r="E18" s="20" t="s">
        <v>4</v>
      </c>
      <c r="F18" s="5">
        <v>4.25</v>
      </c>
      <c r="G18" s="6">
        <v>17000</v>
      </c>
      <c r="H18" s="5">
        <f>F18*G18</f>
        <v>72250</v>
      </c>
      <c r="I18" s="8">
        <v>30</v>
      </c>
      <c r="J18" s="22">
        <v>41193</v>
      </c>
      <c r="K18" s="22">
        <v>41201</v>
      </c>
      <c r="L18" s="25">
        <f>K18-J18</f>
        <v>8</v>
      </c>
    </row>
    <row r="19" spans="1:12" x14ac:dyDescent="0.2">
      <c r="A19" s="24" t="s">
        <v>2</v>
      </c>
      <c r="B19" s="18">
        <v>3</v>
      </c>
      <c r="C19" s="18" t="s">
        <v>14</v>
      </c>
      <c r="D19" s="19">
        <v>4569</v>
      </c>
      <c r="E19" s="20" t="s">
        <v>5</v>
      </c>
      <c r="F19" s="3">
        <v>3.5</v>
      </c>
      <c r="G19" s="2">
        <v>3900</v>
      </c>
      <c r="H19" s="3">
        <f>F19*G19</f>
        <v>13650</v>
      </c>
      <c r="I19" s="23">
        <v>45</v>
      </c>
      <c r="J19" s="21">
        <v>41187</v>
      </c>
      <c r="K19" s="21">
        <v>41192</v>
      </c>
      <c r="L19" s="25">
        <f>K19-J19</f>
        <v>5</v>
      </c>
    </row>
    <row r="20" spans="1:12" x14ac:dyDescent="0.2">
      <c r="A20" s="20" t="s">
        <v>1</v>
      </c>
      <c r="B20" s="19">
        <v>2</v>
      </c>
      <c r="C20" s="19" t="s">
        <v>49</v>
      </c>
      <c r="D20" s="19">
        <v>4111</v>
      </c>
      <c r="E20" s="20" t="s">
        <v>5</v>
      </c>
      <c r="F20" s="5">
        <v>3.55</v>
      </c>
      <c r="G20" s="6">
        <v>4200</v>
      </c>
      <c r="H20" s="5">
        <f>F20*G20</f>
        <v>14910</v>
      </c>
      <c r="I20" s="8">
        <v>25</v>
      </c>
      <c r="J20" s="22">
        <v>41167</v>
      </c>
      <c r="K20" s="22">
        <v>41197</v>
      </c>
      <c r="L20" s="25">
        <f>K20-J20</f>
        <v>30</v>
      </c>
    </row>
    <row r="21" spans="1:12" x14ac:dyDescent="0.2">
      <c r="A21" s="20" t="s">
        <v>1</v>
      </c>
      <c r="B21" s="19">
        <v>2</v>
      </c>
      <c r="C21" s="19" t="s">
        <v>50</v>
      </c>
      <c r="D21" s="19">
        <v>4111</v>
      </c>
      <c r="E21" s="20" t="s">
        <v>5</v>
      </c>
      <c r="F21" s="5">
        <v>3.55</v>
      </c>
      <c r="G21" s="6">
        <v>4250</v>
      </c>
      <c r="H21" s="5">
        <f>F21*G21</f>
        <v>15087.5</v>
      </c>
      <c r="I21" s="8">
        <v>25</v>
      </c>
      <c r="J21" s="22">
        <v>41172</v>
      </c>
      <c r="K21" s="22">
        <v>41192</v>
      </c>
      <c r="L21" s="25">
        <f>K21-J21</f>
        <v>20</v>
      </c>
    </row>
    <row r="22" spans="1:12" x14ac:dyDescent="0.2">
      <c r="A22" s="20" t="s">
        <v>1</v>
      </c>
      <c r="B22" s="19">
        <v>2</v>
      </c>
      <c r="C22" s="19" t="s">
        <v>51</v>
      </c>
      <c r="D22" s="19">
        <v>4111</v>
      </c>
      <c r="E22" s="20" t="s">
        <v>5</v>
      </c>
      <c r="F22" s="5">
        <v>3.55</v>
      </c>
      <c r="G22" s="6">
        <v>4200</v>
      </c>
      <c r="H22" s="5">
        <f>F22*G22</f>
        <v>14910</v>
      </c>
      <c r="I22" s="8">
        <v>25</v>
      </c>
      <c r="J22" s="22">
        <v>41177</v>
      </c>
      <c r="K22" s="22">
        <v>41207</v>
      </c>
      <c r="L22" s="25">
        <f>K22-J22</f>
        <v>30</v>
      </c>
    </row>
    <row r="23" spans="1:12" x14ac:dyDescent="0.2">
      <c r="A23" s="20" t="s">
        <v>1</v>
      </c>
      <c r="B23" s="19">
        <v>2</v>
      </c>
      <c r="C23" s="19" t="s">
        <v>52</v>
      </c>
      <c r="D23" s="19">
        <v>4111</v>
      </c>
      <c r="E23" s="20" t="s">
        <v>5</v>
      </c>
      <c r="F23" s="5">
        <v>3.55</v>
      </c>
      <c r="G23" s="6">
        <v>4600</v>
      </c>
      <c r="H23" s="5">
        <f>F23*G23</f>
        <v>16330</v>
      </c>
      <c r="I23" s="8">
        <v>25</v>
      </c>
      <c r="J23" s="22">
        <v>41187</v>
      </c>
      <c r="K23" s="22">
        <v>41201</v>
      </c>
      <c r="L23" s="25">
        <f>K23-J23</f>
        <v>14</v>
      </c>
    </row>
    <row r="24" spans="1:12" x14ac:dyDescent="0.2">
      <c r="A24" s="20" t="s">
        <v>1</v>
      </c>
      <c r="B24" s="19">
        <v>2</v>
      </c>
      <c r="C24" s="19" t="s">
        <v>47</v>
      </c>
      <c r="D24" s="19">
        <v>4111</v>
      </c>
      <c r="E24" s="20" t="s">
        <v>5</v>
      </c>
      <c r="F24" s="5">
        <v>3.55</v>
      </c>
      <c r="G24" s="6">
        <v>4800</v>
      </c>
      <c r="H24" s="5">
        <f>F24*G24</f>
        <v>17040</v>
      </c>
      <c r="I24" s="8">
        <v>25</v>
      </c>
      <c r="J24" s="22">
        <v>41157</v>
      </c>
      <c r="K24" s="22">
        <v>41172</v>
      </c>
      <c r="L24" s="25">
        <f>K24-J24</f>
        <v>15</v>
      </c>
    </row>
    <row r="25" spans="1:12" x14ac:dyDescent="0.2">
      <c r="A25" s="20" t="s">
        <v>1</v>
      </c>
      <c r="B25" s="19">
        <v>2</v>
      </c>
      <c r="C25" s="19" t="s">
        <v>48</v>
      </c>
      <c r="D25" s="19">
        <v>4111</v>
      </c>
      <c r="E25" s="20" t="s">
        <v>5</v>
      </c>
      <c r="F25" s="5">
        <v>3.55</v>
      </c>
      <c r="G25" s="6">
        <v>4585</v>
      </c>
      <c r="H25" s="5">
        <f>F25*G25</f>
        <v>16276.75</v>
      </c>
      <c r="I25" s="8">
        <v>25</v>
      </c>
      <c r="J25" s="22">
        <v>41162</v>
      </c>
      <c r="K25" s="22">
        <v>41182</v>
      </c>
      <c r="L25" s="25">
        <f>K25-J25</f>
        <v>20</v>
      </c>
    </row>
    <row r="26" spans="1:12" x14ac:dyDescent="0.2">
      <c r="A26" s="17" t="s">
        <v>53</v>
      </c>
      <c r="B26" s="18">
        <v>6</v>
      </c>
      <c r="C26" s="18" t="s">
        <v>67</v>
      </c>
      <c r="D26" s="19">
        <v>4312</v>
      </c>
      <c r="E26" s="20" t="s">
        <v>5</v>
      </c>
      <c r="F26" s="3">
        <v>3.75</v>
      </c>
      <c r="G26" s="2">
        <v>4250</v>
      </c>
      <c r="H26" s="3">
        <f>F26*G26</f>
        <v>15937.5</v>
      </c>
      <c r="I26" s="8">
        <v>30</v>
      </c>
      <c r="J26" s="21">
        <v>41146</v>
      </c>
      <c r="K26" s="21">
        <v>41153</v>
      </c>
      <c r="L26" s="25">
        <f>K26-J26</f>
        <v>7</v>
      </c>
    </row>
    <row r="27" spans="1:12" x14ac:dyDescent="0.2">
      <c r="A27" s="17" t="s">
        <v>53</v>
      </c>
      <c r="B27" s="18">
        <v>6</v>
      </c>
      <c r="C27" s="18" t="s">
        <v>69</v>
      </c>
      <c r="D27" s="19">
        <v>4312</v>
      </c>
      <c r="E27" s="20" t="s">
        <v>5</v>
      </c>
      <c r="F27" s="3">
        <v>3.75</v>
      </c>
      <c r="G27" s="2">
        <v>4200</v>
      </c>
      <c r="H27" s="3">
        <f>F27*G27</f>
        <v>15750</v>
      </c>
      <c r="I27" s="8">
        <v>30</v>
      </c>
      <c r="J27" s="21">
        <v>41153</v>
      </c>
      <c r="K27" s="21">
        <v>41162</v>
      </c>
      <c r="L27" s="25">
        <f>K27-J27</f>
        <v>9</v>
      </c>
    </row>
    <row r="28" spans="1:12" x14ac:dyDescent="0.2">
      <c r="A28" s="17" t="s">
        <v>53</v>
      </c>
      <c r="B28" s="18">
        <v>6</v>
      </c>
      <c r="C28" s="18" t="s">
        <v>121</v>
      </c>
      <c r="D28" s="19">
        <v>4312</v>
      </c>
      <c r="E28" s="20" t="s">
        <v>5</v>
      </c>
      <c r="F28" s="3">
        <v>3.75</v>
      </c>
      <c r="G28" s="2">
        <v>4150</v>
      </c>
      <c r="H28" s="3">
        <f>F28*G28</f>
        <v>15562.5</v>
      </c>
      <c r="I28" s="8">
        <v>30</v>
      </c>
      <c r="J28" s="21">
        <v>41155</v>
      </c>
      <c r="K28" s="21">
        <v>41163</v>
      </c>
      <c r="L28" s="25">
        <f>K28-J28</f>
        <v>8</v>
      </c>
    </row>
    <row r="29" spans="1:12" x14ac:dyDescent="0.2">
      <c r="A29" s="17" t="s">
        <v>8</v>
      </c>
      <c r="B29" s="18">
        <v>5</v>
      </c>
      <c r="C29" s="18" t="s">
        <v>54</v>
      </c>
      <c r="D29" s="19">
        <v>4224</v>
      </c>
      <c r="E29" s="20" t="s">
        <v>5</v>
      </c>
      <c r="F29" s="3">
        <v>3.95</v>
      </c>
      <c r="G29" s="2">
        <v>4500</v>
      </c>
      <c r="H29" s="3">
        <f>F29*G29</f>
        <v>17775</v>
      </c>
      <c r="I29" s="8">
        <v>30</v>
      </c>
      <c r="J29" s="21">
        <v>41197</v>
      </c>
      <c r="K29" s="21">
        <v>41202</v>
      </c>
      <c r="L29" s="25">
        <f>K29-J29</f>
        <v>5</v>
      </c>
    </row>
    <row r="30" spans="1:12" x14ac:dyDescent="0.2">
      <c r="A30" s="24" t="s">
        <v>2</v>
      </c>
      <c r="B30" s="18">
        <v>3</v>
      </c>
      <c r="C30" s="18" t="s">
        <v>16</v>
      </c>
      <c r="D30" s="18">
        <v>5454</v>
      </c>
      <c r="E30" s="17" t="s">
        <v>98</v>
      </c>
      <c r="F30" s="3">
        <v>220</v>
      </c>
      <c r="G30" s="2">
        <v>550</v>
      </c>
      <c r="H30" s="3">
        <f>F30*G30</f>
        <v>121000</v>
      </c>
      <c r="I30" s="23">
        <v>45</v>
      </c>
      <c r="J30" s="21">
        <v>41191</v>
      </c>
      <c r="K30" s="21">
        <v>41196</v>
      </c>
      <c r="L30" s="25">
        <f>K30-J30</f>
        <v>5</v>
      </c>
    </row>
    <row r="31" spans="1:12" x14ac:dyDescent="0.2">
      <c r="A31" s="24" t="s">
        <v>2</v>
      </c>
      <c r="B31" s="18">
        <v>3</v>
      </c>
      <c r="C31" s="18" t="s">
        <v>13</v>
      </c>
      <c r="D31" s="18">
        <v>5454</v>
      </c>
      <c r="E31" s="17" t="s">
        <v>98</v>
      </c>
      <c r="F31" s="3">
        <v>220</v>
      </c>
      <c r="G31" s="2">
        <v>500</v>
      </c>
      <c r="H31" s="3">
        <f>F31*G31</f>
        <v>110000</v>
      </c>
      <c r="I31" s="23">
        <v>45</v>
      </c>
      <c r="J31" s="21">
        <v>41197</v>
      </c>
      <c r="K31" s="21">
        <v>41202</v>
      </c>
      <c r="L31" s="25">
        <f>K31-J31</f>
        <v>5</v>
      </c>
    </row>
    <row r="32" spans="1:12" x14ac:dyDescent="0.2">
      <c r="A32" s="17" t="s">
        <v>8</v>
      </c>
      <c r="B32" s="18">
        <v>5</v>
      </c>
      <c r="C32" s="18" t="s">
        <v>119</v>
      </c>
      <c r="D32" s="18">
        <v>5417</v>
      </c>
      <c r="E32" s="17" t="s">
        <v>98</v>
      </c>
      <c r="F32" s="9">
        <v>255</v>
      </c>
      <c r="G32" s="2">
        <v>500</v>
      </c>
      <c r="H32" s="3">
        <f>F32*G32</f>
        <v>127500</v>
      </c>
      <c r="I32" s="8">
        <v>30</v>
      </c>
      <c r="J32" s="21">
        <v>41202</v>
      </c>
      <c r="K32" s="21">
        <v>41209</v>
      </c>
      <c r="L32" s="25">
        <f>K32-J32</f>
        <v>7</v>
      </c>
    </row>
    <row r="33" spans="1:12" x14ac:dyDescent="0.2">
      <c r="A33" s="17" t="s">
        <v>8</v>
      </c>
      <c r="B33" s="18">
        <v>5</v>
      </c>
      <c r="C33" s="18" t="s">
        <v>56</v>
      </c>
      <c r="D33" s="18">
        <v>5417</v>
      </c>
      <c r="E33" s="17" t="s">
        <v>98</v>
      </c>
      <c r="F33" s="3">
        <v>255</v>
      </c>
      <c r="G33" s="2">
        <v>406</v>
      </c>
      <c r="H33" s="3">
        <f>F33*G33</f>
        <v>103530</v>
      </c>
      <c r="I33" s="8">
        <v>30</v>
      </c>
      <c r="J33" s="21">
        <v>41153</v>
      </c>
      <c r="K33" s="21">
        <v>41162</v>
      </c>
      <c r="L33" s="25">
        <f>K33-J33</f>
        <v>9</v>
      </c>
    </row>
    <row r="34" spans="1:12" x14ac:dyDescent="0.2">
      <c r="A34" s="17" t="s">
        <v>77</v>
      </c>
      <c r="B34" s="18">
        <v>7</v>
      </c>
      <c r="C34" s="18" t="s">
        <v>83</v>
      </c>
      <c r="D34" s="18">
        <v>9955</v>
      </c>
      <c r="E34" s="17" t="s">
        <v>103</v>
      </c>
      <c r="F34" s="3">
        <v>0.55000000000000004</v>
      </c>
      <c r="G34" s="2">
        <v>150</v>
      </c>
      <c r="H34" s="3">
        <f>F34*G34</f>
        <v>82.5</v>
      </c>
      <c r="I34" s="8">
        <v>30</v>
      </c>
      <c r="J34" s="21">
        <v>41214</v>
      </c>
      <c r="K34" s="21">
        <v>41219</v>
      </c>
      <c r="L34" s="25">
        <f>K34-J34</f>
        <v>5</v>
      </c>
    </row>
    <row r="35" spans="1:12" x14ac:dyDescent="0.2">
      <c r="A35" s="17" t="s">
        <v>77</v>
      </c>
      <c r="B35" s="18">
        <v>7</v>
      </c>
      <c r="C35" s="18" t="s">
        <v>87</v>
      </c>
      <c r="D35" s="18">
        <v>9955</v>
      </c>
      <c r="E35" s="17" t="s">
        <v>103</v>
      </c>
      <c r="F35" s="3">
        <v>0.55000000000000004</v>
      </c>
      <c r="G35" s="2">
        <v>125</v>
      </c>
      <c r="H35" s="3">
        <f>F35*G35</f>
        <v>68.75</v>
      </c>
      <c r="I35" s="8">
        <v>30</v>
      </c>
      <c r="J35" s="21">
        <v>41218</v>
      </c>
      <c r="K35" s="21">
        <v>41223</v>
      </c>
      <c r="L35" s="25">
        <f>K35-J35</f>
        <v>5</v>
      </c>
    </row>
    <row r="36" spans="1:12" x14ac:dyDescent="0.2">
      <c r="A36" s="17" t="s">
        <v>3</v>
      </c>
      <c r="B36" s="18">
        <v>4</v>
      </c>
      <c r="C36" s="18" t="s">
        <v>42</v>
      </c>
      <c r="D36" s="18">
        <v>5166</v>
      </c>
      <c r="E36" s="17" t="s">
        <v>100</v>
      </c>
      <c r="F36" s="3">
        <v>1.25</v>
      </c>
      <c r="G36" s="2">
        <v>5650</v>
      </c>
      <c r="H36" s="3">
        <f>F36*G36</f>
        <v>7062.5</v>
      </c>
      <c r="I36" s="8">
        <v>30</v>
      </c>
      <c r="J36" s="21">
        <v>41183</v>
      </c>
      <c r="K36" s="21">
        <v>41188</v>
      </c>
      <c r="L36" s="25">
        <f>K36-J36</f>
        <v>5</v>
      </c>
    </row>
    <row r="37" spans="1:12" x14ac:dyDescent="0.2">
      <c r="A37" s="17" t="s">
        <v>7</v>
      </c>
      <c r="B37" s="18">
        <v>1</v>
      </c>
      <c r="C37" s="18" t="s">
        <v>43</v>
      </c>
      <c r="D37" s="18">
        <v>3166</v>
      </c>
      <c r="E37" s="17" t="s">
        <v>100</v>
      </c>
      <c r="F37" s="3">
        <v>1.25</v>
      </c>
      <c r="G37" s="2">
        <v>5600</v>
      </c>
      <c r="H37" s="3">
        <f>F37*G37</f>
        <v>7000</v>
      </c>
      <c r="I37" s="8">
        <v>30</v>
      </c>
      <c r="J37" s="21">
        <v>41146</v>
      </c>
      <c r="K37" s="21">
        <v>41150</v>
      </c>
      <c r="L37" s="25">
        <f>K37-J37</f>
        <v>4</v>
      </c>
    </row>
    <row r="38" spans="1:12" x14ac:dyDescent="0.2">
      <c r="A38" s="17" t="s">
        <v>7</v>
      </c>
      <c r="B38" s="18">
        <v>1</v>
      </c>
      <c r="C38" s="18" t="s">
        <v>44</v>
      </c>
      <c r="D38" s="18">
        <v>3166</v>
      </c>
      <c r="E38" s="17" t="s">
        <v>100</v>
      </c>
      <c r="F38" s="3">
        <v>1.25</v>
      </c>
      <c r="G38" s="2">
        <v>5500</v>
      </c>
      <c r="H38" s="3">
        <f>F38*G38</f>
        <v>6875</v>
      </c>
      <c r="I38" s="8">
        <v>30</v>
      </c>
      <c r="J38" s="21">
        <v>41153</v>
      </c>
      <c r="K38" s="21">
        <v>41158</v>
      </c>
      <c r="L38" s="25">
        <f>K38-J38</f>
        <v>5</v>
      </c>
    </row>
    <row r="39" spans="1:12" x14ac:dyDescent="0.2">
      <c r="A39" s="17" t="s">
        <v>7</v>
      </c>
      <c r="B39" s="18">
        <v>1</v>
      </c>
      <c r="C39" s="18" t="s">
        <v>96</v>
      </c>
      <c r="D39" s="18">
        <v>3166</v>
      </c>
      <c r="E39" s="17" t="s">
        <v>100</v>
      </c>
      <c r="F39" s="3">
        <v>1.25</v>
      </c>
      <c r="G39" s="2">
        <v>5650</v>
      </c>
      <c r="H39" s="3">
        <f>F39*G39</f>
        <v>7062.5</v>
      </c>
      <c r="I39" s="8">
        <v>30</v>
      </c>
      <c r="J39" s="21">
        <v>41157</v>
      </c>
      <c r="K39" s="21">
        <v>41162</v>
      </c>
      <c r="L39" s="25">
        <f>K39-J39</f>
        <v>5</v>
      </c>
    </row>
    <row r="40" spans="1:12" x14ac:dyDescent="0.2">
      <c r="A40" s="17" t="s">
        <v>7</v>
      </c>
      <c r="B40" s="18">
        <v>1</v>
      </c>
      <c r="C40" s="18" t="s">
        <v>97</v>
      </c>
      <c r="D40" s="18">
        <v>3166</v>
      </c>
      <c r="E40" s="17" t="s">
        <v>100</v>
      </c>
      <c r="F40" s="3">
        <v>1.25</v>
      </c>
      <c r="G40" s="2">
        <v>5425</v>
      </c>
      <c r="H40" s="3">
        <f>F40*G40</f>
        <v>6781.25</v>
      </c>
      <c r="I40" s="8">
        <v>30</v>
      </c>
      <c r="J40" s="21">
        <v>41162</v>
      </c>
      <c r="K40" s="21">
        <v>41167</v>
      </c>
      <c r="L40" s="25">
        <f>K40-J40</f>
        <v>5</v>
      </c>
    </row>
    <row r="41" spans="1:12" x14ac:dyDescent="0.2">
      <c r="A41" s="17" t="s">
        <v>53</v>
      </c>
      <c r="B41" s="18">
        <v>6</v>
      </c>
      <c r="C41" s="18" t="s">
        <v>122</v>
      </c>
      <c r="D41" s="18">
        <v>5234</v>
      </c>
      <c r="E41" s="17" t="s">
        <v>100</v>
      </c>
      <c r="F41" s="3">
        <v>1.65</v>
      </c>
      <c r="G41" s="2">
        <v>4500</v>
      </c>
      <c r="H41" s="3">
        <f>F41*G41</f>
        <v>7425</v>
      </c>
      <c r="I41" s="8">
        <v>30</v>
      </c>
      <c r="J41" s="21">
        <v>41149</v>
      </c>
      <c r="K41" s="21">
        <v>41157</v>
      </c>
      <c r="L41" s="25">
        <f>K41-J41</f>
        <v>8</v>
      </c>
    </row>
    <row r="42" spans="1:12" x14ac:dyDescent="0.2">
      <c r="A42" s="17" t="s">
        <v>53</v>
      </c>
      <c r="B42" s="18">
        <v>6</v>
      </c>
      <c r="C42" s="18" t="s">
        <v>123</v>
      </c>
      <c r="D42" s="18">
        <v>5234</v>
      </c>
      <c r="E42" s="17" t="s">
        <v>100</v>
      </c>
      <c r="F42" s="3">
        <v>1.65</v>
      </c>
      <c r="G42" s="2">
        <v>4750</v>
      </c>
      <c r="H42" s="3">
        <f>F42*G42</f>
        <v>7837.5</v>
      </c>
      <c r="I42" s="8">
        <v>30</v>
      </c>
      <c r="J42" s="21">
        <v>41157</v>
      </c>
      <c r="K42" s="21">
        <v>41165</v>
      </c>
      <c r="L42" s="25">
        <f>K42-J42</f>
        <v>8</v>
      </c>
    </row>
    <row r="43" spans="1:12" x14ac:dyDescent="0.2">
      <c r="A43" s="17" t="s">
        <v>53</v>
      </c>
      <c r="B43" s="18">
        <v>6</v>
      </c>
      <c r="C43" s="18" t="s">
        <v>70</v>
      </c>
      <c r="D43" s="18">
        <v>5234</v>
      </c>
      <c r="E43" s="17" t="s">
        <v>100</v>
      </c>
      <c r="F43" s="3">
        <v>1.65</v>
      </c>
      <c r="G43" s="2">
        <v>4850</v>
      </c>
      <c r="H43" s="3">
        <f>F43*G43</f>
        <v>8002.5</v>
      </c>
      <c r="I43" s="8">
        <v>30</v>
      </c>
      <c r="J43" s="21">
        <v>41154</v>
      </c>
      <c r="K43" s="21">
        <v>41163</v>
      </c>
      <c r="L43" s="25">
        <f>K43-J43</f>
        <v>9</v>
      </c>
    </row>
    <row r="44" spans="1:12" x14ac:dyDescent="0.2">
      <c r="A44" s="20" t="s">
        <v>2</v>
      </c>
      <c r="B44" s="19">
        <v>3</v>
      </c>
      <c r="C44" s="19" t="s">
        <v>9</v>
      </c>
      <c r="D44" s="19">
        <v>9399</v>
      </c>
      <c r="E44" s="20" t="s">
        <v>6</v>
      </c>
      <c r="F44" s="5">
        <v>3.65</v>
      </c>
      <c r="G44" s="6">
        <v>1250</v>
      </c>
      <c r="H44" s="5">
        <f>F44*G44</f>
        <v>4562.5</v>
      </c>
      <c r="I44" s="23">
        <v>45</v>
      </c>
      <c r="J44" s="22">
        <v>41183</v>
      </c>
      <c r="K44" s="22">
        <v>41188</v>
      </c>
      <c r="L44" s="25">
        <f>K44-J44</f>
        <v>5</v>
      </c>
    </row>
    <row r="45" spans="1:12" x14ac:dyDescent="0.2">
      <c r="A45" s="20" t="s">
        <v>2</v>
      </c>
      <c r="B45" s="19">
        <v>3</v>
      </c>
      <c r="C45" s="19" t="s">
        <v>10</v>
      </c>
      <c r="D45" s="19">
        <v>9399</v>
      </c>
      <c r="E45" s="20" t="s">
        <v>6</v>
      </c>
      <c r="F45" s="5">
        <v>3.65</v>
      </c>
      <c r="G45" s="6">
        <v>1450</v>
      </c>
      <c r="H45" s="5">
        <f>F45*G45</f>
        <v>5292.5</v>
      </c>
      <c r="I45" s="23">
        <v>45</v>
      </c>
      <c r="J45" s="22">
        <v>41185</v>
      </c>
      <c r="K45" s="22">
        <v>41190</v>
      </c>
      <c r="L45" s="25">
        <f>K45-J45</f>
        <v>5</v>
      </c>
    </row>
    <row r="46" spans="1:12" x14ac:dyDescent="0.2">
      <c r="A46" s="20" t="s">
        <v>2</v>
      </c>
      <c r="B46" s="19">
        <v>3</v>
      </c>
      <c r="C46" s="19" t="s">
        <v>12</v>
      </c>
      <c r="D46" s="19">
        <v>9399</v>
      </c>
      <c r="E46" s="20" t="s">
        <v>6</v>
      </c>
      <c r="F46" s="5">
        <v>3.65</v>
      </c>
      <c r="G46" s="6">
        <v>1470</v>
      </c>
      <c r="H46" s="5">
        <f>F46*G46</f>
        <v>5365.5</v>
      </c>
      <c r="I46" s="23">
        <v>45</v>
      </c>
      <c r="J46" s="22">
        <v>41189</v>
      </c>
      <c r="K46" s="22">
        <v>41194</v>
      </c>
      <c r="L46" s="25">
        <f>K46-J46</f>
        <v>5</v>
      </c>
    </row>
    <row r="47" spans="1:12" x14ac:dyDescent="0.2">
      <c r="A47" s="20" t="s">
        <v>2</v>
      </c>
      <c r="B47" s="19">
        <v>3</v>
      </c>
      <c r="C47" s="19" t="s">
        <v>11</v>
      </c>
      <c r="D47" s="19">
        <v>9399</v>
      </c>
      <c r="E47" s="20" t="s">
        <v>6</v>
      </c>
      <c r="F47" s="5">
        <v>3.65</v>
      </c>
      <c r="G47" s="6">
        <v>1985</v>
      </c>
      <c r="H47" s="5">
        <f>F47*G47</f>
        <v>7245.25</v>
      </c>
      <c r="I47" s="23">
        <v>45</v>
      </c>
      <c r="J47" s="22">
        <v>41187</v>
      </c>
      <c r="K47" s="22">
        <v>41193</v>
      </c>
      <c r="L47" s="25">
        <f>K47-J47</f>
        <v>6</v>
      </c>
    </row>
    <row r="48" spans="1:12" x14ac:dyDescent="0.2">
      <c r="A48" s="17" t="s">
        <v>78</v>
      </c>
      <c r="B48" s="18">
        <v>8</v>
      </c>
      <c r="C48" s="18" t="s">
        <v>91</v>
      </c>
      <c r="D48" s="19">
        <v>9764</v>
      </c>
      <c r="E48" s="20" t="s">
        <v>6</v>
      </c>
      <c r="F48" s="3">
        <v>3.75</v>
      </c>
      <c r="G48" s="2">
        <v>1980</v>
      </c>
      <c r="H48" s="3">
        <f>F48*G48</f>
        <v>7425</v>
      </c>
      <c r="I48" s="23">
        <v>15</v>
      </c>
      <c r="J48" s="21">
        <v>41172</v>
      </c>
      <c r="K48" s="21">
        <v>41181</v>
      </c>
      <c r="L48" s="25">
        <f>K48-J48</f>
        <v>9</v>
      </c>
    </row>
    <row r="49" spans="1:12" x14ac:dyDescent="0.2">
      <c r="A49" s="17" t="s">
        <v>78</v>
      </c>
      <c r="B49" s="18">
        <v>8</v>
      </c>
      <c r="C49" s="18" t="s">
        <v>94</v>
      </c>
      <c r="D49" s="19">
        <v>9764</v>
      </c>
      <c r="E49" s="20" t="s">
        <v>6</v>
      </c>
      <c r="F49" s="3">
        <v>3.75</v>
      </c>
      <c r="G49" s="2">
        <v>1850</v>
      </c>
      <c r="H49" s="3">
        <f>F49*G49</f>
        <v>6937.5</v>
      </c>
      <c r="I49" s="23">
        <v>15</v>
      </c>
      <c r="J49" s="21">
        <v>41177</v>
      </c>
      <c r="K49" s="21">
        <v>41187</v>
      </c>
      <c r="L49" s="25">
        <f>K49-J49</f>
        <v>10</v>
      </c>
    </row>
    <row r="50" spans="1:12" x14ac:dyDescent="0.2">
      <c r="A50" s="17" t="s">
        <v>78</v>
      </c>
      <c r="B50" s="18">
        <v>8</v>
      </c>
      <c r="C50" s="18" t="s">
        <v>92</v>
      </c>
      <c r="D50" s="19">
        <v>9764</v>
      </c>
      <c r="E50" s="20" t="s">
        <v>6</v>
      </c>
      <c r="F50" s="3">
        <v>3.75</v>
      </c>
      <c r="G50" s="2">
        <v>1800</v>
      </c>
      <c r="H50" s="3">
        <f>F50*G50</f>
        <v>6750</v>
      </c>
      <c r="I50" s="23">
        <v>15</v>
      </c>
      <c r="J50" s="21">
        <v>41180</v>
      </c>
      <c r="K50" s="21">
        <v>41187</v>
      </c>
      <c r="L50" s="25">
        <f>K50-J50</f>
        <v>7</v>
      </c>
    </row>
    <row r="51" spans="1:12" x14ac:dyDescent="0.2">
      <c r="A51" s="17" t="s">
        <v>78</v>
      </c>
      <c r="B51" s="18">
        <v>8</v>
      </c>
      <c r="C51" s="18" t="s">
        <v>93</v>
      </c>
      <c r="D51" s="19">
        <v>9764</v>
      </c>
      <c r="E51" s="20" t="s">
        <v>6</v>
      </c>
      <c r="F51" s="3">
        <v>3.75</v>
      </c>
      <c r="G51" s="2">
        <v>1750</v>
      </c>
      <c r="H51" s="3">
        <f>F51*G51</f>
        <v>6562.5</v>
      </c>
      <c r="I51" s="23">
        <v>15</v>
      </c>
      <c r="J51" s="21">
        <v>41172</v>
      </c>
      <c r="K51" s="21">
        <v>41177</v>
      </c>
      <c r="L51" s="25">
        <f>K51-J51</f>
        <v>5</v>
      </c>
    </row>
    <row r="52" spans="1:12" x14ac:dyDescent="0.2">
      <c r="A52" s="17" t="s">
        <v>1</v>
      </c>
      <c r="B52" s="18">
        <v>2</v>
      </c>
      <c r="C52" s="18" t="s">
        <v>63</v>
      </c>
      <c r="D52" s="19">
        <v>9752</v>
      </c>
      <c r="E52" s="20" t="s">
        <v>6</v>
      </c>
      <c r="F52" s="3">
        <v>4.05</v>
      </c>
      <c r="G52" s="2">
        <v>1500</v>
      </c>
      <c r="H52" s="3">
        <f>F52*G52</f>
        <v>6075</v>
      </c>
      <c r="I52" s="8">
        <v>25</v>
      </c>
      <c r="J52" s="21">
        <v>41172</v>
      </c>
      <c r="K52" s="21">
        <v>41177</v>
      </c>
      <c r="L52" s="25">
        <f>K52-J52</f>
        <v>5</v>
      </c>
    </row>
    <row r="53" spans="1:12" x14ac:dyDescent="0.2">
      <c r="A53" s="17" t="s">
        <v>1</v>
      </c>
      <c r="B53" s="18">
        <v>2</v>
      </c>
      <c r="C53" s="18" t="s">
        <v>64</v>
      </c>
      <c r="D53" s="19">
        <v>9752</v>
      </c>
      <c r="E53" s="20" t="s">
        <v>6</v>
      </c>
      <c r="F53" s="3">
        <v>4.05</v>
      </c>
      <c r="G53" s="2">
        <v>1550</v>
      </c>
      <c r="H53" s="3">
        <f>F53*G53</f>
        <v>6277.5</v>
      </c>
      <c r="I53" s="8">
        <v>25</v>
      </c>
      <c r="J53" s="21">
        <v>41177</v>
      </c>
      <c r="K53" s="21">
        <v>41187</v>
      </c>
      <c r="L53" s="25">
        <f>K53-J53</f>
        <v>10</v>
      </c>
    </row>
    <row r="54" spans="1:12" x14ac:dyDescent="0.2">
      <c r="A54" s="17" t="s">
        <v>7</v>
      </c>
      <c r="B54" s="18">
        <v>1</v>
      </c>
      <c r="C54" s="18" t="s">
        <v>45</v>
      </c>
      <c r="D54" s="18">
        <v>9966</v>
      </c>
      <c r="E54" s="17" t="s">
        <v>102</v>
      </c>
      <c r="F54" s="3">
        <v>0.75</v>
      </c>
      <c r="G54" s="2">
        <v>500</v>
      </c>
      <c r="H54" s="3">
        <f>F54*G54</f>
        <v>375</v>
      </c>
      <c r="I54" s="8">
        <v>30</v>
      </c>
      <c r="J54" s="21">
        <v>41146</v>
      </c>
      <c r="K54" s="21">
        <v>41152</v>
      </c>
      <c r="L54" s="25">
        <f>K54-J54</f>
        <v>6</v>
      </c>
    </row>
    <row r="55" spans="1:12" x14ac:dyDescent="0.2">
      <c r="A55" s="17" t="s">
        <v>77</v>
      </c>
      <c r="B55" s="18">
        <v>7</v>
      </c>
      <c r="C55" s="18" t="s">
        <v>84</v>
      </c>
      <c r="D55" s="18">
        <v>9967</v>
      </c>
      <c r="E55" s="17" t="s">
        <v>102</v>
      </c>
      <c r="F55" s="3">
        <v>0.85</v>
      </c>
      <c r="G55" s="2">
        <v>550</v>
      </c>
      <c r="H55" s="3">
        <f>F55*G55</f>
        <v>467.5</v>
      </c>
      <c r="I55" s="8">
        <v>30</v>
      </c>
      <c r="J55" s="21">
        <v>41218</v>
      </c>
      <c r="K55" s="21">
        <v>41224</v>
      </c>
      <c r="L55" s="25">
        <f>K55-J55</f>
        <v>6</v>
      </c>
    </row>
    <row r="56" spans="1:12" x14ac:dyDescent="0.2">
      <c r="A56" s="17" t="s">
        <v>53</v>
      </c>
      <c r="B56" s="18">
        <v>6</v>
      </c>
      <c r="C56" s="18" t="s">
        <v>71</v>
      </c>
      <c r="D56" s="18">
        <v>8008</v>
      </c>
      <c r="E56" s="17" t="s">
        <v>104</v>
      </c>
      <c r="F56" s="3">
        <v>645</v>
      </c>
      <c r="G56" s="2">
        <v>150</v>
      </c>
      <c r="H56" s="3">
        <f>F56*G56</f>
        <v>96750</v>
      </c>
      <c r="I56" s="8">
        <v>30</v>
      </c>
      <c r="J56" s="21">
        <v>41197</v>
      </c>
      <c r="K56" s="21">
        <v>41208</v>
      </c>
      <c r="L56" s="25">
        <f>K56-J56</f>
        <v>11</v>
      </c>
    </row>
    <row r="57" spans="1:12" x14ac:dyDescent="0.2">
      <c r="A57" s="17" t="s">
        <v>53</v>
      </c>
      <c r="B57" s="18">
        <v>6</v>
      </c>
      <c r="C57" s="18" t="s">
        <v>72</v>
      </c>
      <c r="D57" s="18">
        <v>8008</v>
      </c>
      <c r="E57" s="17" t="s">
        <v>104</v>
      </c>
      <c r="F57" s="3">
        <v>645</v>
      </c>
      <c r="G57" s="2">
        <v>100</v>
      </c>
      <c r="H57" s="3">
        <f>F57*G57</f>
        <v>64500</v>
      </c>
      <c r="I57" s="8">
        <v>30</v>
      </c>
      <c r="J57" s="21">
        <v>41192</v>
      </c>
      <c r="K57" s="21">
        <v>41203</v>
      </c>
      <c r="L57" s="25">
        <f>K57-J57</f>
        <v>11</v>
      </c>
    </row>
    <row r="58" spans="1:12" x14ac:dyDescent="0.2">
      <c r="A58" s="17" t="s">
        <v>53</v>
      </c>
      <c r="B58" s="18">
        <v>6</v>
      </c>
      <c r="C58" s="18" t="s">
        <v>75</v>
      </c>
      <c r="D58" s="18">
        <v>8008</v>
      </c>
      <c r="E58" s="17" t="s">
        <v>104</v>
      </c>
      <c r="F58" s="3">
        <v>645</v>
      </c>
      <c r="G58" s="2">
        <v>120</v>
      </c>
      <c r="H58" s="3">
        <f>F58*G58</f>
        <v>77400</v>
      </c>
      <c r="I58" s="8">
        <v>30</v>
      </c>
      <c r="J58" s="21">
        <v>41210</v>
      </c>
      <c r="K58" s="21">
        <v>41217</v>
      </c>
      <c r="L58" s="25">
        <f>K58-J58</f>
        <v>7</v>
      </c>
    </row>
    <row r="59" spans="1:12" x14ac:dyDescent="0.2">
      <c r="A59" s="17" t="s">
        <v>77</v>
      </c>
      <c r="B59" s="18">
        <v>7</v>
      </c>
      <c r="C59" s="18" t="s">
        <v>89</v>
      </c>
      <c r="D59" s="18">
        <v>8148</v>
      </c>
      <c r="E59" s="17" t="s">
        <v>104</v>
      </c>
      <c r="F59" s="3">
        <v>655.5</v>
      </c>
      <c r="G59" s="2">
        <v>125</v>
      </c>
      <c r="H59" s="3">
        <f>F59*G59</f>
        <v>81937.5</v>
      </c>
      <c r="I59" s="8">
        <v>30</v>
      </c>
      <c r="J59" s="21">
        <v>41192</v>
      </c>
      <c r="K59" s="21">
        <v>41199</v>
      </c>
      <c r="L59" s="25">
        <f>K59-J59</f>
        <v>7</v>
      </c>
    </row>
    <row r="60" spans="1:12" x14ac:dyDescent="0.2">
      <c r="A60" s="20" t="s">
        <v>3</v>
      </c>
      <c r="B60" s="19">
        <v>4</v>
      </c>
      <c r="C60" s="19" t="s">
        <v>22</v>
      </c>
      <c r="D60" s="19">
        <v>6321</v>
      </c>
      <c r="E60" s="20" t="s">
        <v>107</v>
      </c>
      <c r="F60" s="5">
        <v>2.4500000000000002</v>
      </c>
      <c r="G60" s="6">
        <v>1300</v>
      </c>
      <c r="H60" s="5">
        <f>F60*G60</f>
        <v>3185.0000000000005</v>
      </c>
      <c r="I60" s="8">
        <v>30</v>
      </c>
      <c r="J60" s="22">
        <v>41146</v>
      </c>
      <c r="K60" s="22">
        <v>41156</v>
      </c>
      <c r="L60" s="25">
        <f>K60-J60</f>
        <v>10</v>
      </c>
    </row>
    <row r="61" spans="1:12" x14ac:dyDescent="0.2">
      <c r="A61" s="20" t="s">
        <v>3</v>
      </c>
      <c r="B61" s="19">
        <v>4</v>
      </c>
      <c r="C61" s="19" t="s">
        <v>23</v>
      </c>
      <c r="D61" s="19">
        <v>6321</v>
      </c>
      <c r="E61" s="20" t="s">
        <v>107</v>
      </c>
      <c r="F61" s="5">
        <v>2.4500000000000002</v>
      </c>
      <c r="G61" s="6">
        <v>1200</v>
      </c>
      <c r="H61" s="5">
        <f>F61*G61</f>
        <v>2940</v>
      </c>
      <c r="I61" s="8">
        <v>30</v>
      </c>
      <c r="J61" s="22">
        <v>41164</v>
      </c>
      <c r="K61" s="22">
        <v>41175</v>
      </c>
      <c r="L61" s="25">
        <f>K61-J61</f>
        <v>11</v>
      </c>
    </row>
    <row r="62" spans="1:12" x14ac:dyDescent="0.2">
      <c r="A62" s="20" t="s">
        <v>3</v>
      </c>
      <c r="B62" s="19">
        <v>4</v>
      </c>
      <c r="C62" s="19" t="s">
        <v>24</v>
      </c>
      <c r="D62" s="19">
        <v>6321</v>
      </c>
      <c r="E62" s="20" t="s">
        <v>107</v>
      </c>
      <c r="F62" s="5">
        <v>2.4500000000000002</v>
      </c>
      <c r="G62" s="6">
        <v>2500</v>
      </c>
      <c r="H62" s="5">
        <f>F62*G62</f>
        <v>6125</v>
      </c>
      <c r="I62" s="8">
        <v>30</v>
      </c>
      <c r="J62" s="22">
        <v>41177</v>
      </c>
      <c r="K62" s="22">
        <v>41186</v>
      </c>
      <c r="L62" s="25">
        <f>K62-J62</f>
        <v>9</v>
      </c>
    </row>
    <row r="63" spans="1:12" x14ac:dyDescent="0.2">
      <c r="A63" s="20" t="s">
        <v>3</v>
      </c>
      <c r="B63" s="19">
        <v>4</v>
      </c>
      <c r="C63" s="19" t="s">
        <v>25</v>
      </c>
      <c r="D63" s="19">
        <v>6321</v>
      </c>
      <c r="E63" s="20" t="s">
        <v>107</v>
      </c>
      <c r="F63" s="5">
        <v>2.4500000000000002</v>
      </c>
      <c r="G63" s="6">
        <v>1250</v>
      </c>
      <c r="H63" s="5">
        <f>F63*G63</f>
        <v>3062.5</v>
      </c>
      <c r="I63" s="8">
        <v>30</v>
      </c>
      <c r="J63" s="22">
        <v>41194</v>
      </c>
      <c r="K63" s="22">
        <v>41203</v>
      </c>
      <c r="L63" s="25">
        <f>K63-J63</f>
        <v>9</v>
      </c>
    </row>
    <row r="64" spans="1:12" x14ac:dyDescent="0.2">
      <c r="A64" s="20" t="s">
        <v>3</v>
      </c>
      <c r="B64" s="19">
        <v>4</v>
      </c>
      <c r="C64" s="19" t="s">
        <v>26</v>
      </c>
      <c r="D64" s="19">
        <v>6321</v>
      </c>
      <c r="E64" s="20" t="s">
        <v>107</v>
      </c>
      <c r="F64" s="5">
        <v>2.4500000000000002</v>
      </c>
      <c r="G64" s="6">
        <v>1500</v>
      </c>
      <c r="H64" s="5">
        <f>F64*G64</f>
        <v>3675.0000000000005</v>
      </c>
      <c r="I64" s="8">
        <v>30</v>
      </c>
      <c r="J64" s="22">
        <v>41207</v>
      </c>
      <c r="K64" s="22">
        <v>41215</v>
      </c>
      <c r="L64" s="25">
        <f>K64-J64</f>
        <v>8</v>
      </c>
    </row>
    <row r="65" spans="1:12" x14ac:dyDescent="0.2">
      <c r="A65" s="17" t="s">
        <v>77</v>
      </c>
      <c r="B65" s="18">
        <v>7</v>
      </c>
      <c r="C65" s="18" t="s">
        <v>79</v>
      </c>
      <c r="D65" s="19">
        <v>6431</v>
      </c>
      <c r="E65" s="20" t="s">
        <v>107</v>
      </c>
      <c r="F65" s="3">
        <v>2.85</v>
      </c>
      <c r="G65" s="2">
        <v>1250</v>
      </c>
      <c r="H65" s="3">
        <f>F65*G65</f>
        <v>3562.5</v>
      </c>
      <c r="I65" s="8">
        <v>30</v>
      </c>
      <c r="J65" s="21">
        <v>41187</v>
      </c>
      <c r="K65" s="21">
        <v>41192</v>
      </c>
      <c r="L65" s="25">
        <f>K65-J65</f>
        <v>5</v>
      </c>
    </row>
    <row r="66" spans="1:12" x14ac:dyDescent="0.2">
      <c r="A66" s="17" t="s">
        <v>77</v>
      </c>
      <c r="B66" s="18">
        <v>7</v>
      </c>
      <c r="C66" s="18" t="s">
        <v>82</v>
      </c>
      <c r="D66" s="19">
        <v>6431</v>
      </c>
      <c r="E66" s="20" t="s">
        <v>107</v>
      </c>
      <c r="F66" s="3">
        <v>2.85</v>
      </c>
      <c r="G66" s="2">
        <v>1350</v>
      </c>
      <c r="H66" s="3">
        <f>F66*G66</f>
        <v>3847.5</v>
      </c>
      <c r="I66" s="8">
        <v>30</v>
      </c>
      <c r="J66" s="21">
        <v>41183</v>
      </c>
      <c r="K66" s="21">
        <v>41189</v>
      </c>
      <c r="L66" s="25">
        <f>K66-J66</f>
        <v>6</v>
      </c>
    </row>
    <row r="67" spans="1:12" x14ac:dyDescent="0.2">
      <c r="A67" s="17" t="s">
        <v>77</v>
      </c>
      <c r="B67" s="18">
        <v>7</v>
      </c>
      <c r="C67" s="18" t="s">
        <v>86</v>
      </c>
      <c r="D67" s="19">
        <v>6431</v>
      </c>
      <c r="E67" s="20" t="s">
        <v>107</v>
      </c>
      <c r="F67" s="3">
        <v>2.85</v>
      </c>
      <c r="G67" s="2">
        <v>1300</v>
      </c>
      <c r="H67" s="3">
        <f>F67*G67</f>
        <v>3705</v>
      </c>
      <c r="I67" s="8">
        <v>30</v>
      </c>
      <c r="J67" s="21">
        <v>41177</v>
      </c>
      <c r="K67" s="21">
        <v>41183</v>
      </c>
      <c r="L67" s="25">
        <f>K67-J67</f>
        <v>6</v>
      </c>
    </row>
    <row r="68" spans="1:12" x14ac:dyDescent="0.2">
      <c r="A68" s="17" t="s">
        <v>78</v>
      </c>
      <c r="B68" s="18">
        <v>8</v>
      </c>
      <c r="C68" s="18" t="s">
        <v>90</v>
      </c>
      <c r="D68" s="19">
        <v>6433</v>
      </c>
      <c r="E68" s="20" t="s">
        <v>107</v>
      </c>
      <c r="F68" s="3">
        <v>2.95</v>
      </c>
      <c r="G68" s="2">
        <v>1500</v>
      </c>
      <c r="H68" s="3">
        <f>F68*G68</f>
        <v>4425</v>
      </c>
      <c r="I68" s="23">
        <v>15</v>
      </c>
      <c r="J68" s="21">
        <v>41183</v>
      </c>
      <c r="K68" s="21">
        <v>41192</v>
      </c>
      <c r="L68" s="25">
        <f>K68-J68</f>
        <v>9</v>
      </c>
    </row>
    <row r="69" spans="1:12" x14ac:dyDescent="0.2">
      <c r="A69" s="17" t="s">
        <v>1</v>
      </c>
      <c r="B69" s="18">
        <v>2</v>
      </c>
      <c r="C69" s="18" t="s">
        <v>65</v>
      </c>
      <c r="D69" s="19">
        <v>6489</v>
      </c>
      <c r="E69" s="20" t="s">
        <v>107</v>
      </c>
      <c r="F69" s="3">
        <v>3</v>
      </c>
      <c r="G69" s="2">
        <v>900</v>
      </c>
      <c r="H69" s="3">
        <f>F69*G69</f>
        <v>2700</v>
      </c>
      <c r="I69" s="8">
        <v>25</v>
      </c>
      <c r="J69" s="21">
        <v>41192</v>
      </c>
      <c r="K69" s="21">
        <v>41200</v>
      </c>
      <c r="L69" s="25">
        <f>K69-J69</f>
        <v>8</v>
      </c>
    </row>
    <row r="70" spans="1:12" x14ac:dyDescent="0.2">
      <c r="A70" s="17" t="s">
        <v>1</v>
      </c>
      <c r="B70" s="18">
        <v>2</v>
      </c>
      <c r="C70" s="18" t="s">
        <v>60</v>
      </c>
      <c r="D70" s="19">
        <v>6489</v>
      </c>
      <c r="E70" s="20" t="s">
        <v>107</v>
      </c>
      <c r="F70" s="3">
        <v>3</v>
      </c>
      <c r="G70" s="2">
        <v>1100</v>
      </c>
      <c r="H70" s="3">
        <f>F70*G70</f>
        <v>3300</v>
      </c>
      <c r="I70" s="8">
        <v>25</v>
      </c>
      <c r="J70" s="21">
        <v>41187</v>
      </c>
      <c r="K70" s="21">
        <v>41192</v>
      </c>
      <c r="L70" s="25">
        <f>K70-J70</f>
        <v>5</v>
      </c>
    </row>
    <row r="71" spans="1:12" x14ac:dyDescent="0.2">
      <c r="A71" s="17" t="s">
        <v>1</v>
      </c>
      <c r="B71" s="18">
        <v>2</v>
      </c>
      <c r="C71" s="18" t="s">
        <v>62</v>
      </c>
      <c r="D71" s="19">
        <v>6489</v>
      </c>
      <c r="E71" s="20" t="s">
        <v>107</v>
      </c>
      <c r="F71" s="3">
        <v>3</v>
      </c>
      <c r="G71" s="2">
        <v>1050</v>
      </c>
      <c r="H71" s="3">
        <f>F71*G71</f>
        <v>3150</v>
      </c>
      <c r="I71" s="8">
        <v>25</v>
      </c>
      <c r="J71" s="21">
        <v>41211</v>
      </c>
      <c r="K71" s="21">
        <v>41223</v>
      </c>
      <c r="L71" s="25">
        <f>K71-J71</f>
        <v>12</v>
      </c>
    </row>
    <row r="72" spans="1:12" x14ac:dyDescent="0.2">
      <c r="A72" s="17" t="s">
        <v>77</v>
      </c>
      <c r="B72" s="18">
        <v>7</v>
      </c>
      <c r="C72" s="18" t="s">
        <v>81</v>
      </c>
      <c r="D72" s="18">
        <v>9977</v>
      </c>
      <c r="E72" s="17" t="s">
        <v>101</v>
      </c>
      <c r="F72" s="3">
        <v>1</v>
      </c>
      <c r="G72" s="2">
        <v>525</v>
      </c>
      <c r="H72" s="3">
        <f>F72*G72</f>
        <v>525</v>
      </c>
      <c r="I72" s="8">
        <v>30</v>
      </c>
      <c r="J72" s="21">
        <v>41214</v>
      </c>
      <c r="K72" s="21">
        <v>41220</v>
      </c>
      <c r="L72" s="25">
        <f>K72-J72</f>
        <v>6</v>
      </c>
    </row>
    <row r="73" spans="1:12" x14ac:dyDescent="0.2">
      <c r="A73" s="24" t="s">
        <v>2</v>
      </c>
      <c r="B73" s="18">
        <v>3</v>
      </c>
      <c r="C73" s="18" t="s">
        <v>17</v>
      </c>
      <c r="D73" s="18">
        <v>7258</v>
      </c>
      <c r="E73" s="17" t="s">
        <v>105</v>
      </c>
      <c r="F73" s="3">
        <v>90</v>
      </c>
      <c r="G73" s="2">
        <v>100</v>
      </c>
      <c r="H73" s="3">
        <f>F73*G73</f>
        <v>9000</v>
      </c>
      <c r="I73" s="23">
        <v>45</v>
      </c>
      <c r="J73" s="21">
        <v>41146</v>
      </c>
      <c r="K73" s="21">
        <v>41149</v>
      </c>
      <c r="L73" s="25">
        <f>K73-J73</f>
        <v>3</v>
      </c>
    </row>
    <row r="74" spans="1:12" x14ac:dyDescent="0.2">
      <c r="A74" s="24" t="s">
        <v>2</v>
      </c>
      <c r="B74" s="18">
        <v>3</v>
      </c>
      <c r="C74" s="18" t="s">
        <v>18</v>
      </c>
      <c r="D74" s="18">
        <v>7258</v>
      </c>
      <c r="E74" s="17" t="s">
        <v>105</v>
      </c>
      <c r="F74" s="3">
        <v>90</v>
      </c>
      <c r="G74" s="2">
        <v>120</v>
      </c>
      <c r="H74" s="3">
        <f>F74*G74</f>
        <v>10800</v>
      </c>
      <c r="I74" s="23">
        <v>45</v>
      </c>
      <c r="J74" s="21">
        <v>41157</v>
      </c>
      <c r="K74" s="21">
        <v>41161</v>
      </c>
      <c r="L74" s="25">
        <f>K74-J74</f>
        <v>4</v>
      </c>
    </row>
    <row r="75" spans="1:12" x14ac:dyDescent="0.2">
      <c r="A75" s="17" t="s">
        <v>3</v>
      </c>
      <c r="B75" s="18">
        <v>4</v>
      </c>
      <c r="C75" s="18" t="s">
        <v>35</v>
      </c>
      <c r="D75" s="18">
        <v>7268</v>
      </c>
      <c r="E75" s="17" t="s">
        <v>105</v>
      </c>
      <c r="F75" s="3">
        <v>95</v>
      </c>
      <c r="G75" s="2">
        <v>110</v>
      </c>
      <c r="H75" s="3">
        <f>F75*G75</f>
        <v>10450</v>
      </c>
      <c r="I75" s="8">
        <v>30</v>
      </c>
      <c r="J75" s="21">
        <v>41214</v>
      </c>
      <c r="K75" s="21">
        <v>41225</v>
      </c>
      <c r="L75" s="25">
        <f>K75-J75</f>
        <v>11</v>
      </c>
    </row>
    <row r="76" spans="1:12" x14ac:dyDescent="0.2">
      <c r="A76" s="17" t="s">
        <v>3</v>
      </c>
      <c r="B76" s="18">
        <v>4</v>
      </c>
      <c r="C76" s="18" t="s">
        <v>38</v>
      </c>
      <c r="D76" s="18">
        <v>7268</v>
      </c>
      <c r="E76" s="17" t="s">
        <v>105</v>
      </c>
      <c r="F76" s="3">
        <v>95</v>
      </c>
      <c r="G76" s="2">
        <v>105</v>
      </c>
      <c r="H76" s="3">
        <f>F76*G76</f>
        <v>9975</v>
      </c>
      <c r="I76" s="8">
        <v>30</v>
      </c>
      <c r="J76" s="21">
        <v>41218</v>
      </c>
      <c r="K76" s="21">
        <v>41229</v>
      </c>
      <c r="L76" s="25">
        <f>K76-J76</f>
        <v>11</v>
      </c>
    </row>
    <row r="77" spans="1:12" x14ac:dyDescent="0.2">
      <c r="A77" s="17" t="s">
        <v>77</v>
      </c>
      <c r="B77" s="18">
        <v>7</v>
      </c>
      <c r="C77" s="18" t="s">
        <v>80</v>
      </c>
      <c r="D77" s="18">
        <v>7258</v>
      </c>
      <c r="E77" s="17" t="s">
        <v>105</v>
      </c>
      <c r="F77" s="3">
        <v>100.5</v>
      </c>
      <c r="G77" s="2">
        <v>95</v>
      </c>
      <c r="H77" s="3">
        <f>F77*G77</f>
        <v>9547.5</v>
      </c>
      <c r="I77" s="8">
        <v>30</v>
      </c>
      <c r="J77" s="21">
        <v>41202</v>
      </c>
      <c r="K77" s="21">
        <v>41211</v>
      </c>
      <c r="L77" s="25">
        <f>K77-J77</f>
        <v>9</v>
      </c>
    </row>
    <row r="78" spans="1:12" x14ac:dyDescent="0.2">
      <c r="A78" s="17" t="s">
        <v>77</v>
      </c>
      <c r="B78" s="18">
        <v>7</v>
      </c>
      <c r="C78" s="18" t="s">
        <v>85</v>
      </c>
      <c r="D78" s="18">
        <v>7258</v>
      </c>
      <c r="E78" s="17" t="s">
        <v>105</v>
      </c>
      <c r="F78" s="3">
        <v>100.5</v>
      </c>
      <c r="G78" s="2">
        <v>100</v>
      </c>
      <c r="H78" s="3">
        <f>F78*G78</f>
        <v>10050</v>
      </c>
      <c r="I78" s="8">
        <v>30</v>
      </c>
      <c r="J78" s="21">
        <v>41197</v>
      </c>
      <c r="K78" s="21">
        <v>41206</v>
      </c>
      <c r="L78" s="25">
        <f>K78-J78</f>
        <v>9</v>
      </c>
    </row>
    <row r="79" spans="1:12" x14ac:dyDescent="0.2">
      <c r="A79" s="17" t="s">
        <v>77</v>
      </c>
      <c r="B79" s="18">
        <v>7</v>
      </c>
      <c r="C79" s="18" t="s">
        <v>88</v>
      </c>
      <c r="D79" s="18">
        <v>7258</v>
      </c>
      <c r="E79" s="17" t="s">
        <v>105</v>
      </c>
      <c r="F79" s="3">
        <v>100.5</v>
      </c>
      <c r="G79" s="2">
        <v>90</v>
      </c>
      <c r="H79" s="3">
        <f>F79*G79</f>
        <v>9045</v>
      </c>
      <c r="I79" s="8">
        <v>30</v>
      </c>
      <c r="J79" s="21">
        <v>41192</v>
      </c>
      <c r="K79" s="21">
        <v>41199</v>
      </c>
      <c r="L79" s="25">
        <f>K79-J79</f>
        <v>7</v>
      </c>
    </row>
    <row r="80" spans="1:12" x14ac:dyDescent="0.2">
      <c r="A80" s="17" t="s">
        <v>7</v>
      </c>
      <c r="B80" s="18">
        <v>1</v>
      </c>
      <c r="C80" s="18" t="s">
        <v>95</v>
      </c>
      <c r="D80" s="18">
        <v>5066</v>
      </c>
      <c r="E80" s="17" t="s">
        <v>106</v>
      </c>
      <c r="F80" s="3">
        <v>0.95</v>
      </c>
      <c r="G80" s="2">
        <v>25000</v>
      </c>
      <c r="H80" s="3">
        <f>F80*G80</f>
        <v>23750</v>
      </c>
      <c r="I80" s="8">
        <v>30</v>
      </c>
      <c r="J80" s="21">
        <v>41157</v>
      </c>
      <c r="K80" s="21">
        <v>41164</v>
      </c>
      <c r="L80" s="25">
        <f>K80-J80</f>
        <v>7</v>
      </c>
    </row>
    <row r="81" spans="1:12" x14ac:dyDescent="0.2">
      <c r="A81" s="17" t="s">
        <v>7</v>
      </c>
      <c r="B81" s="18">
        <v>1</v>
      </c>
      <c r="C81" s="18" t="s">
        <v>46</v>
      </c>
      <c r="D81" s="18">
        <v>5066</v>
      </c>
      <c r="E81" s="17" t="s">
        <v>106</v>
      </c>
      <c r="F81" s="3">
        <v>0.95</v>
      </c>
      <c r="G81" s="2">
        <v>17500</v>
      </c>
      <c r="H81" s="3">
        <f>F81*G81</f>
        <v>16625</v>
      </c>
      <c r="I81" s="8">
        <v>30</v>
      </c>
      <c r="J81" s="21">
        <v>41167</v>
      </c>
      <c r="K81" s="21">
        <v>41174</v>
      </c>
      <c r="L81" s="25">
        <f>K81-J81</f>
        <v>7</v>
      </c>
    </row>
    <row r="82" spans="1:12" x14ac:dyDescent="0.2">
      <c r="A82" s="24" t="s">
        <v>2</v>
      </c>
      <c r="B82" s="18">
        <v>3</v>
      </c>
      <c r="C82" s="18" t="s">
        <v>20</v>
      </c>
      <c r="D82" s="18">
        <v>5275</v>
      </c>
      <c r="E82" s="17" t="s">
        <v>106</v>
      </c>
      <c r="F82" s="3">
        <v>1</v>
      </c>
      <c r="G82" s="2">
        <v>25000</v>
      </c>
      <c r="H82" s="3">
        <f>F82*G82</f>
        <v>25000</v>
      </c>
      <c r="I82" s="23">
        <v>45</v>
      </c>
      <c r="J82" s="21">
        <v>41207</v>
      </c>
      <c r="K82" s="21">
        <v>41212</v>
      </c>
      <c r="L82" s="25">
        <f>K82-J82</f>
        <v>5</v>
      </c>
    </row>
    <row r="83" spans="1:12" x14ac:dyDescent="0.2">
      <c r="A83" s="17" t="s">
        <v>3</v>
      </c>
      <c r="B83" s="18">
        <v>4</v>
      </c>
      <c r="C83" s="18" t="s">
        <v>39</v>
      </c>
      <c r="D83" s="18">
        <v>5462</v>
      </c>
      <c r="E83" s="17" t="s">
        <v>106</v>
      </c>
      <c r="F83" s="3">
        <v>1.05</v>
      </c>
      <c r="G83" s="2">
        <v>22500</v>
      </c>
      <c r="H83" s="3">
        <f>F83*G83</f>
        <v>23625</v>
      </c>
      <c r="I83" s="8">
        <v>30</v>
      </c>
      <c r="J83" s="21">
        <v>41141</v>
      </c>
      <c r="K83" s="21">
        <v>41147</v>
      </c>
      <c r="L83" s="25">
        <f>K83-J83</f>
        <v>6</v>
      </c>
    </row>
    <row r="84" spans="1:12" x14ac:dyDescent="0.2">
      <c r="A84" s="17" t="s">
        <v>3</v>
      </c>
      <c r="B84" s="18">
        <v>4</v>
      </c>
      <c r="C84" s="18" t="s">
        <v>41</v>
      </c>
      <c r="D84" s="18">
        <v>5462</v>
      </c>
      <c r="E84" s="17" t="s">
        <v>106</v>
      </c>
      <c r="F84" s="3">
        <v>1.05</v>
      </c>
      <c r="G84" s="2">
        <v>21500</v>
      </c>
      <c r="H84" s="3">
        <f>F84*G84</f>
        <v>22575</v>
      </c>
      <c r="I84" s="8">
        <v>30</v>
      </c>
      <c r="J84" s="21">
        <v>41136</v>
      </c>
      <c r="K84" s="21">
        <v>41143</v>
      </c>
      <c r="L84" s="25">
        <f>K84-J84</f>
        <v>7</v>
      </c>
    </row>
    <row r="85" spans="1:12" x14ac:dyDescent="0.2">
      <c r="A85" s="17" t="s">
        <v>3</v>
      </c>
      <c r="B85" s="18">
        <v>4</v>
      </c>
      <c r="C85" s="18" t="s">
        <v>37</v>
      </c>
      <c r="D85" s="18">
        <v>5462</v>
      </c>
      <c r="E85" s="17" t="s">
        <v>106</v>
      </c>
      <c r="F85" s="3">
        <v>1.05</v>
      </c>
      <c r="G85" s="2">
        <v>23000</v>
      </c>
      <c r="H85" s="3">
        <f>F85*G85</f>
        <v>24150</v>
      </c>
      <c r="I85" s="8">
        <v>30</v>
      </c>
      <c r="J85" s="21">
        <v>41131</v>
      </c>
      <c r="K85" s="21">
        <v>41136</v>
      </c>
      <c r="L85" s="25">
        <f>K85-J85</f>
        <v>5</v>
      </c>
    </row>
    <row r="86" spans="1:12" x14ac:dyDescent="0.2">
      <c r="A86" s="17" t="s">
        <v>3</v>
      </c>
      <c r="B86" s="18">
        <v>4</v>
      </c>
      <c r="C86" s="18" t="s">
        <v>125</v>
      </c>
      <c r="D86" s="18">
        <v>5462</v>
      </c>
      <c r="E86" s="17" t="s">
        <v>106</v>
      </c>
      <c r="F86" s="3">
        <v>1.05</v>
      </c>
      <c r="G86" s="2">
        <v>22500</v>
      </c>
      <c r="H86" s="3">
        <f>F86*G86</f>
        <v>23625</v>
      </c>
      <c r="I86" s="8">
        <v>30</v>
      </c>
      <c r="J86" s="21">
        <v>41146</v>
      </c>
      <c r="K86" s="21">
        <v>41154</v>
      </c>
      <c r="L86" s="25">
        <f>K86-J86</f>
        <v>8</v>
      </c>
    </row>
    <row r="87" spans="1:12" x14ac:dyDescent="0.2">
      <c r="A87" s="17" t="s">
        <v>53</v>
      </c>
      <c r="B87" s="18">
        <v>6</v>
      </c>
      <c r="C87" s="18" t="s">
        <v>66</v>
      </c>
      <c r="D87" s="18">
        <v>5319</v>
      </c>
      <c r="E87" s="17" t="s">
        <v>106</v>
      </c>
      <c r="F87" s="3">
        <v>1.1000000000000001</v>
      </c>
      <c r="G87" s="2">
        <v>17500</v>
      </c>
      <c r="H87" s="3">
        <f>F87*G87</f>
        <v>19250</v>
      </c>
      <c r="I87" s="8">
        <v>30</v>
      </c>
      <c r="J87" s="21">
        <v>41141</v>
      </c>
      <c r="K87" s="21">
        <v>41152</v>
      </c>
      <c r="L87" s="25">
        <f>K87-J87</f>
        <v>11</v>
      </c>
    </row>
    <row r="88" spans="1:12" x14ac:dyDescent="0.2">
      <c r="A88" s="17" t="s">
        <v>53</v>
      </c>
      <c r="B88" s="18">
        <v>6</v>
      </c>
      <c r="C88" s="18" t="s">
        <v>118</v>
      </c>
      <c r="D88" s="18">
        <v>5319</v>
      </c>
      <c r="E88" s="17" t="s">
        <v>106</v>
      </c>
      <c r="F88" s="3">
        <v>1.1000000000000001</v>
      </c>
      <c r="G88" s="2">
        <v>16500</v>
      </c>
      <c r="H88" s="3">
        <f>F88*G88</f>
        <v>18150</v>
      </c>
      <c r="I88" s="8">
        <v>30</v>
      </c>
      <c r="J88" s="21">
        <v>41167</v>
      </c>
      <c r="K88" s="21">
        <v>41187</v>
      </c>
      <c r="L88" s="25">
        <f>K88-J88</f>
        <v>20</v>
      </c>
    </row>
    <row r="89" spans="1:12" x14ac:dyDescent="0.2">
      <c r="A89" s="17" t="s">
        <v>53</v>
      </c>
      <c r="B89" s="18">
        <v>6</v>
      </c>
      <c r="C89" s="18" t="s">
        <v>76</v>
      </c>
      <c r="D89" s="18">
        <v>5319</v>
      </c>
      <c r="E89" s="17" t="s">
        <v>106</v>
      </c>
      <c r="F89" s="3">
        <v>1.1000000000000001</v>
      </c>
      <c r="G89" s="2">
        <v>18100</v>
      </c>
      <c r="H89" s="3">
        <f>F89*G89</f>
        <v>19910</v>
      </c>
      <c r="I89" s="8">
        <v>30</v>
      </c>
      <c r="J89" s="21">
        <v>41146</v>
      </c>
      <c r="K89" s="21">
        <v>41157</v>
      </c>
      <c r="L89" s="25">
        <f>K89-J89</f>
        <v>11</v>
      </c>
    </row>
    <row r="90" spans="1:12" x14ac:dyDescent="0.2">
      <c r="A90" s="17" t="s">
        <v>1</v>
      </c>
      <c r="B90" s="18">
        <v>2</v>
      </c>
      <c r="C90" s="18" t="s">
        <v>61</v>
      </c>
      <c r="D90" s="18">
        <v>5125</v>
      </c>
      <c r="E90" s="17" t="s">
        <v>106</v>
      </c>
      <c r="F90" s="3">
        <v>1.1499999999999999</v>
      </c>
      <c r="G90" s="2">
        <v>15000</v>
      </c>
      <c r="H90" s="3">
        <f>F90*G90</f>
        <v>17250</v>
      </c>
      <c r="I90" s="8">
        <v>25</v>
      </c>
      <c r="J90" s="21">
        <v>41183</v>
      </c>
      <c r="K90" s="21">
        <v>41197</v>
      </c>
      <c r="L90" s="25">
        <f>K90-J90</f>
        <v>14</v>
      </c>
    </row>
    <row r="91" spans="1:12" x14ac:dyDescent="0.2">
      <c r="A91" s="17" t="s">
        <v>3</v>
      </c>
      <c r="B91" s="18">
        <v>4</v>
      </c>
      <c r="C91" s="18" t="s">
        <v>36</v>
      </c>
      <c r="D91" s="18">
        <v>5689</v>
      </c>
      <c r="E91" s="17" t="s">
        <v>99</v>
      </c>
      <c r="F91" s="3">
        <v>175</v>
      </c>
      <c r="G91" s="2">
        <v>150</v>
      </c>
      <c r="H91" s="3">
        <f>F91*G91</f>
        <v>26250</v>
      </c>
      <c r="I91" s="8">
        <v>30</v>
      </c>
      <c r="J91" s="21">
        <v>41214</v>
      </c>
      <c r="K91" s="21">
        <v>41222</v>
      </c>
      <c r="L91" s="25">
        <f>K91-J91</f>
        <v>8</v>
      </c>
    </row>
    <row r="92" spans="1:12" x14ac:dyDescent="0.2">
      <c r="A92" s="17" t="s">
        <v>3</v>
      </c>
      <c r="B92" s="18">
        <v>4</v>
      </c>
      <c r="C92" s="18" t="s">
        <v>40</v>
      </c>
      <c r="D92" s="18">
        <v>5689</v>
      </c>
      <c r="E92" s="17" t="s">
        <v>99</v>
      </c>
      <c r="F92" s="3">
        <v>175</v>
      </c>
      <c r="G92" s="2">
        <v>175</v>
      </c>
      <c r="H92" s="3">
        <f>F92*G92</f>
        <v>30625</v>
      </c>
      <c r="I92" s="8">
        <v>30</v>
      </c>
      <c r="J92" s="21">
        <v>41218</v>
      </c>
      <c r="K92" s="21">
        <v>41228</v>
      </c>
      <c r="L92" s="25">
        <f>K92-J92</f>
        <v>10</v>
      </c>
    </row>
    <row r="93" spans="1:12" x14ac:dyDescent="0.2">
      <c r="A93" s="17" t="s">
        <v>3</v>
      </c>
      <c r="B93" s="18">
        <v>4</v>
      </c>
      <c r="C93" s="18" t="s">
        <v>124</v>
      </c>
      <c r="D93" s="18">
        <v>5689</v>
      </c>
      <c r="E93" s="17" t="s">
        <v>99</v>
      </c>
      <c r="F93" s="3">
        <v>175</v>
      </c>
      <c r="G93" s="2">
        <v>155</v>
      </c>
      <c r="H93" s="3">
        <f>F93*G93</f>
        <v>27125</v>
      </c>
      <c r="I93" s="8">
        <v>30</v>
      </c>
      <c r="J93" s="21">
        <v>41207</v>
      </c>
      <c r="K93" s="21">
        <v>41216</v>
      </c>
      <c r="L93" s="25">
        <f>K93-J93</f>
        <v>9</v>
      </c>
    </row>
    <row r="94" spans="1:12" x14ac:dyDescent="0.2">
      <c r="A94" s="17" t="s">
        <v>8</v>
      </c>
      <c r="B94" s="18">
        <v>5</v>
      </c>
      <c r="C94" s="18" t="s">
        <v>120</v>
      </c>
      <c r="D94" s="18">
        <v>5634</v>
      </c>
      <c r="E94" s="17" t="s">
        <v>99</v>
      </c>
      <c r="F94" s="3">
        <v>185</v>
      </c>
      <c r="G94" s="2">
        <v>150</v>
      </c>
      <c r="H94" s="3">
        <f>F94*G94</f>
        <v>27750</v>
      </c>
      <c r="I94" s="8">
        <v>30</v>
      </c>
      <c r="J94" s="21">
        <v>41207</v>
      </c>
      <c r="K94" s="21">
        <v>41216</v>
      </c>
      <c r="L94" s="25">
        <f>K94-J94</f>
        <v>9</v>
      </c>
    </row>
    <row r="95" spans="1:12" x14ac:dyDescent="0.2">
      <c r="A95" s="17" t="s">
        <v>8</v>
      </c>
      <c r="B95" s="18">
        <v>5</v>
      </c>
      <c r="C95" s="18" t="s">
        <v>58</v>
      </c>
      <c r="D95" s="18">
        <v>5634</v>
      </c>
      <c r="E95" s="17" t="s">
        <v>99</v>
      </c>
      <c r="F95" s="3">
        <v>185</v>
      </c>
      <c r="G95" s="2">
        <v>140</v>
      </c>
      <c r="H95" s="3">
        <f>F95*G95</f>
        <v>25900</v>
      </c>
      <c r="I95" s="8">
        <v>30</v>
      </c>
      <c r="J95" s="21">
        <v>41211</v>
      </c>
      <c r="K95" s="21">
        <v>41217</v>
      </c>
      <c r="L95" s="25">
        <f>K95-J95</f>
        <v>6</v>
      </c>
    </row>
    <row r="96" spans="1:12" x14ac:dyDescent="0.2">
      <c r="A96" s="17" t="s">
        <v>53</v>
      </c>
      <c r="B96" s="18">
        <v>6</v>
      </c>
      <c r="C96" s="18" t="s">
        <v>68</v>
      </c>
      <c r="D96" s="18">
        <v>5677</v>
      </c>
      <c r="E96" s="17" t="s">
        <v>99</v>
      </c>
      <c r="F96" s="3">
        <v>195</v>
      </c>
      <c r="G96" s="2">
        <v>120</v>
      </c>
      <c r="H96" s="3">
        <f>F96*G96</f>
        <v>23400</v>
      </c>
      <c r="I96" s="8">
        <v>30</v>
      </c>
      <c r="J96" s="21">
        <v>41215</v>
      </c>
      <c r="K96" s="21">
        <v>41226</v>
      </c>
      <c r="L96" s="25">
        <f>K96-J96</f>
        <v>11</v>
      </c>
    </row>
    <row r="97" spans="1:12" x14ac:dyDescent="0.2">
      <c r="A97" s="17" t="s">
        <v>53</v>
      </c>
      <c r="B97" s="18">
        <v>6</v>
      </c>
      <c r="C97" s="18" t="s">
        <v>73</v>
      </c>
      <c r="D97" s="18">
        <v>5677</v>
      </c>
      <c r="E97" s="17" t="s">
        <v>99</v>
      </c>
      <c r="F97" s="3">
        <v>195</v>
      </c>
      <c r="G97" s="2">
        <v>110</v>
      </c>
      <c r="H97" s="3">
        <f>F97*G97</f>
        <v>21450</v>
      </c>
      <c r="I97" s="8">
        <v>30</v>
      </c>
      <c r="J97" s="21">
        <v>41218</v>
      </c>
      <c r="K97" s="21">
        <v>41230</v>
      </c>
      <c r="L97" s="25">
        <f>K97-J97</f>
        <v>12</v>
      </c>
    </row>
    <row r="98" spans="1:12" x14ac:dyDescent="0.2">
      <c r="A98" s="17" t="s">
        <v>53</v>
      </c>
      <c r="B98" s="18">
        <v>6</v>
      </c>
      <c r="C98" s="18" t="s">
        <v>74</v>
      </c>
      <c r="D98" s="18">
        <v>5677</v>
      </c>
      <c r="E98" s="17" t="s">
        <v>99</v>
      </c>
      <c r="F98" s="3">
        <v>195</v>
      </c>
      <c r="G98" s="2">
        <v>130</v>
      </c>
      <c r="H98" s="3">
        <f>F98*G98</f>
        <v>25350</v>
      </c>
      <c r="I98" s="8">
        <v>30</v>
      </c>
      <c r="J98" s="21">
        <v>41210</v>
      </c>
      <c r="K98" s="21">
        <v>41220</v>
      </c>
      <c r="L98" s="25">
        <f>K98-J98</f>
        <v>10</v>
      </c>
    </row>
  </sheetData>
  <sortState ref="A5:L98">
    <sortCondition ref="E5:E98"/>
    <sortCondition ref="F5:F98"/>
    <sortCondition ref="A5:A98"/>
  </sortState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zoomScale="176" zoomScaleNormal="176" workbookViewId="0">
      <selection activeCell="A4" sqref="A4"/>
    </sheetView>
  </sheetViews>
  <sheetFormatPr defaultColWidth="12.28515625" defaultRowHeight="11.25" x14ac:dyDescent="0.2"/>
  <cols>
    <col min="1" max="1" width="17.42578125" style="35" bestFit="1" customWidth="1"/>
    <col min="2" max="2" width="8.85546875" style="35" bestFit="1" customWidth="1"/>
    <col min="3" max="3" width="7.7109375" style="35" bestFit="1" customWidth="1"/>
    <col min="4" max="4" width="6.7109375" style="35" bestFit="1" customWidth="1"/>
    <col min="5" max="5" width="12.7109375" style="35" bestFit="1" customWidth="1"/>
    <col min="6" max="6" width="7.7109375" style="35" bestFit="1" customWidth="1"/>
    <col min="7" max="7" width="6.85546875" style="35" bestFit="1" customWidth="1"/>
    <col min="8" max="8" width="11.140625" style="35" bestFit="1" customWidth="1"/>
    <col min="9" max="9" width="8.28515625" style="35" bestFit="1" customWidth="1"/>
    <col min="10" max="10" width="8.42578125" style="35" bestFit="1" customWidth="1"/>
    <col min="11" max="11" width="9.140625" style="35" bestFit="1" customWidth="1"/>
    <col min="12" max="12" width="11" style="35" bestFit="1" customWidth="1"/>
    <col min="13" max="16384" width="12.28515625" style="35"/>
  </cols>
  <sheetData>
    <row r="3" spans="1:12" x14ac:dyDescent="0.2">
      <c r="A3" s="33" t="s">
        <v>108</v>
      </c>
      <c r="B3" s="33" t="s">
        <v>109</v>
      </c>
      <c r="C3" s="33" t="s">
        <v>110</v>
      </c>
      <c r="D3" s="33" t="s">
        <v>111</v>
      </c>
      <c r="E3" s="33" t="s">
        <v>112</v>
      </c>
      <c r="F3" s="33" t="s">
        <v>113</v>
      </c>
      <c r="G3" s="33" t="s">
        <v>0</v>
      </c>
      <c r="H3" s="33" t="s">
        <v>114</v>
      </c>
      <c r="I3" s="33" t="s">
        <v>115</v>
      </c>
      <c r="J3" s="33" t="s">
        <v>126</v>
      </c>
      <c r="K3" s="33" t="s">
        <v>116</v>
      </c>
      <c r="L3" s="34" t="s">
        <v>128</v>
      </c>
    </row>
    <row r="4" spans="1:12" x14ac:dyDescent="0.2">
      <c r="A4" s="36" t="s">
        <v>2</v>
      </c>
      <c r="B4" s="37">
        <v>3</v>
      </c>
      <c r="C4" s="37" t="s">
        <v>9</v>
      </c>
      <c r="D4" s="37">
        <v>9399</v>
      </c>
      <c r="E4" s="36" t="s">
        <v>6</v>
      </c>
      <c r="F4" s="38">
        <v>3.65</v>
      </c>
      <c r="G4" s="39">
        <v>1250</v>
      </c>
      <c r="H4" s="38">
        <v>4562.5</v>
      </c>
      <c r="I4" s="40">
        <v>45</v>
      </c>
      <c r="J4" s="41">
        <v>39722</v>
      </c>
      <c r="K4" s="41">
        <v>39727</v>
      </c>
      <c r="L4" s="42">
        <v>5</v>
      </c>
    </row>
    <row r="5" spans="1:12" x14ac:dyDescent="0.2">
      <c r="A5" s="36" t="s">
        <v>2</v>
      </c>
      <c r="B5" s="37">
        <v>3</v>
      </c>
      <c r="C5" s="37" t="s">
        <v>10</v>
      </c>
      <c r="D5" s="37">
        <v>9399</v>
      </c>
      <c r="E5" s="36" t="s">
        <v>6</v>
      </c>
      <c r="F5" s="38">
        <v>3.65</v>
      </c>
      <c r="G5" s="39">
        <v>1450</v>
      </c>
      <c r="H5" s="38">
        <v>5292.5</v>
      </c>
      <c r="I5" s="40">
        <v>45</v>
      </c>
      <c r="J5" s="41">
        <v>39724</v>
      </c>
      <c r="K5" s="41">
        <v>39729</v>
      </c>
      <c r="L5" s="42">
        <v>5</v>
      </c>
    </row>
    <row r="6" spans="1:12" x14ac:dyDescent="0.2">
      <c r="A6" s="36" t="s">
        <v>2</v>
      </c>
      <c r="B6" s="37">
        <v>3</v>
      </c>
      <c r="C6" s="37" t="s">
        <v>12</v>
      </c>
      <c r="D6" s="37">
        <v>9399</v>
      </c>
      <c r="E6" s="36" t="s">
        <v>6</v>
      </c>
      <c r="F6" s="38">
        <v>3.65</v>
      </c>
      <c r="G6" s="39">
        <v>1470</v>
      </c>
      <c r="H6" s="38">
        <v>5365.5</v>
      </c>
      <c r="I6" s="40">
        <v>45</v>
      </c>
      <c r="J6" s="41">
        <v>39728</v>
      </c>
      <c r="K6" s="41">
        <v>39733</v>
      </c>
      <c r="L6" s="42">
        <v>5</v>
      </c>
    </row>
    <row r="7" spans="1:12" x14ac:dyDescent="0.2">
      <c r="A7" s="36" t="s">
        <v>2</v>
      </c>
      <c r="B7" s="37">
        <v>3</v>
      </c>
      <c r="C7" s="37" t="s">
        <v>11</v>
      </c>
      <c r="D7" s="37">
        <v>9399</v>
      </c>
      <c r="E7" s="36" t="s">
        <v>6</v>
      </c>
      <c r="F7" s="38">
        <v>3.65</v>
      </c>
      <c r="G7" s="39">
        <v>1985</v>
      </c>
      <c r="H7" s="38">
        <v>7245.25</v>
      </c>
      <c r="I7" s="40">
        <v>45</v>
      </c>
      <c r="J7" s="41">
        <v>39726</v>
      </c>
      <c r="K7" s="41">
        <v>39732</v>
      </c>
      <c r="L7" s="42">
        <v>6</v>
      </c>
    </row>
    <row r="8" spans="1:12" x14ac:dyDescent="0.2">
      <c r="A8" s="43" t="s">
        <v>78</v>
      </c>
      <c r="B8" s="44">
        <v>8</v>
      </c>
      <c r="C8" s="44" t="s">
        <v>91</v>
      </c>
      <c r="D8" s="37">
        <v>9764</v>
      </c>
      <c r="E8" s="36" t="s">
        <v>6</v>
      </c>
      <c r="F8" s="45">
        <v>3.75</v>
      </c>
      <c r="G8" s="46">
        <v>1980</v>
      </c>
      <c r="H8" s="45">
        <v>7425</v>
      </c>
      <c r="I8" s="40">
        <v>15</v>
      </c>
      <c r="J8" s="47">
        <v>39711</v>
      </c>
      <c r="K8" s="47">
        <v>39720</v>
      </c>
      <c r="L8" s="42">
        <v>9</v>
      </c>
    </row>
    <row r="9" spans="1:12" x14ac:dyDescent="0.2">
      <c r="A9" s="43" t="s">
        <v>78</v>
      </c>
      <c r="B9" s="44">
        <v>8</v>
      </c>
      <c r="C9" s="44" t="s">
        <v>94</v>
      </c>
      <c r="D9" s="37">
        <v>9764</v>
      </c>
      <c r="E9" s="36" t="s">
        <v>6</v>
      </c>
      <c r="F9" s="45">
        <v>3.75</v>
      </c>
      <c r="G9" s="46">
        <v>1850</v>
      </c>
      <c r="H9" s="45">
        <v>6937.5</v>
      </c>
      <c r="I9" s="40">
        <v>15</v>
      </c>
      <c r="J9" s="47">
        <v>39716</v>
      </c>
      <c r="K9" s="47">
        <v>39726</v>
      </c>
      <c r="L9" s="42">
        <v>10</v>
      </c>
    </row>
    <row r="10" spans="1:12" x14ac:dyDescent="0.2">
      <c r="A10" s="43" t="s">
        <v>78</v>
      </c>
      <c r="B10" s="44">
        <v>8</v>
      </c>
      <c r="C10" s="44" t="s">
        <v>92</v>
      </c>
      <c r="D10" s="37">
        <v>9764</v>
      </c>
      <c r="E10" s="36" t="s">
        <v>6</v>
      </c>
      <c r="F10" s="45">
        <v>3.75</v>
      </c>
      <c r="G10" s="46">
        <v>1800</v>
      </c>
      <c r="H10" s="45">
        <v>6750</v>
      </c>
      <c r="I10" s="40">
        <v>15</v>
      </c>
      <c r="J10" s="47">
        <v>39719</v>
      </c>
      <c r="K10" s="47">
        <v>39726</v>
      </c>
      <c r="L10" s="42">
        <v>7</v>
      </c>
    </row>
    <row r="11" spans="1:12" x14ac:dyDescent="0.2">
      <c r="A11" s="43" t="s">
        <v>78</v>
      </c>
      <c r="B11" s="44">
        <v>8</v>
      </c>
      <c r="C11" s="44" t="s">
        <v>93</v>
      </c>
      <c r="D11" s="37">
        <v>9764</v>
      </c>
      <c r="E11" s="36" t="s">
        <v>6</v>
      </c>
      <c r="F11" s="45">
        <v>3.75</v>
      </c>
      <c r="G11" s="46">
        <v>1750</v>
      </c>
      <c r="H11" s="45">
        <v>6562.5</v>
      </c>
      <c r="I11" s="40">
        <v>15</v>
      </c>
      <c r="J11" s="47">
        <v>39711</v>
      </c>
      <c r="K11" s="47">
        <v>39716</v>
      </c>
      <c r="L11" s="42">
        <v>5</v>
      </c>
    </row>
    <row r="12" spans="1:12" x14ac:dyDescent="0.2">
      <c r="A12" s="43" t="s">
        <v>1</v>
      </c>
      <c r="B12" s="44">
        <v>2</v>
      </c>
      <c r="C12" s="44" t="s">
        <v>63</v>
      </c>
      <c r="D12" s="37">
        <v>9752</v>
      </c>
      <c r="E12" s="36" t="s">
        <v>6</v>
      </c>
      <c r="F12" s="45">
        <v>4.05</v>
      </c>
      <c r="G12" s="46">
        <v>1500</v>
      </c>
      <c r="H12" s="45">
        <v>6075</v>
      </c>
      <c r="I12" s="48">
        <v>25</v>
      </c>
      <c r="J12" s="47">
        <v>39711</v>
      </c>
      <c r="K12" s="47">
        <v>39716</v>
      </c>
      <c r="L12" s="42">
        <v>5</v>
      </c>
    </row>
    <row r="13" spans="1:12" x14ac:dyDescent="0.2">
      <c r="A13" s="43" t="s">
        <v>1</v>
      </c>
      <c r="B13" s="44">
        <v>2</v>
      </c>
      <c r="C13" s="44" t="s">
        <v>64</v>
      </c>
      <c r="D13" s="37">
        <v>9752</v>
      </c>
      <c r="E13" s="36" t="s">
        <v>6</v>
      </c>
      <c r="F13" s="45">
        <v>4.05</v>
      </c>
      <c r="G13" s="46">
        <v>1550</v>
      </c>
      <c r="H13" s="45">
        <v>6277.5</v>
      </c>
      <c r="I13" s="48">
        <v>25</v>
      </c>
      <c r="J13" s="47">
        <v>39716</v>
      </c>
      <c r="K13" s="47">
        <v>39726</v>
      </c>
      <c r="L13" s="42">
        <v>10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4"/>
  <sheetViews>
    <sheetView workbookViewId="0">
      <selection activeCell="F14" sqref="F14"/>
    </sheetView>
  </sheetViews>
  <sheetFormatPr defaultRowHeight="12.75" x14ac:dyDescent="0.2"/>
  <cols>
    <col min="1" max="1" width="18.42578125" customWidth="1"/>
    <col min="2" max="2" width="21.7109375" customWidth="1"/>
    <col min="3" max="3" width="12" bestFit="1" customWidth="1"/>
    <col min="4" max="34" width="11.28515625" bestFit="1" customWidth="1"/>
    <col min="35" max="35" width="11.7109375" bestFit="1" customWidth="1"/>
  </cols>
  <sheetData>
    <row r="3" spans="1:3" x14ac:dyDescent="0.2">
      <c r="A3" s="53" t="s">
        <v>134</v>
      </c>
      <c r="B3" s="51"/>
      <c r="C3" s="57"/>
    </row>
    <row r="4" spans="1:3" x14ac:dyDescent="0.2">
      <c r="A4" s="53" t="s">
        <v>112</v>
      </c>
      <c r="B4" s="53" t="s">
        <v>108</v>
      </c>
      <c r="C4" s="57" t="s">
        <v>133</v>
      </c>
    </row>
    <row r="5" spans="1:3" x14ac:dyDescent="0.2">
      <c r="A5" s="50" t="s">
        <v>4</v>
      </c>
      <c r="B5" s="50" t="s">
        <v>2</v>
      </c>
      <c r="C5" s="58">
        <v>4.2</v>
      </c>
    </row>
    <row r="6" spans="1:3" x14ac:dyDescent="0.2">
      <c r="A6" s="52"/>
      <c r="B6" s="54" t="s">
        <v>8</v>
      </c>
      <c r="C6" s="59">
        <v>4.25</v>
      </c>
    </row>
    <row r="7" spans="1:3" x14ac:dyDescent="0.2">
      <c r="A7" s="52"/>
      <c r="B7" s="54" t="s">
        <v>7</v>
      </c>
      <c r="C7" s="59">
        <v>4.25</v>
      </c>
    </row>
    <row r="8" spans="1:3" x14ac:dyDescent="0.2">
      <c r="A8" s="50" t="s">
        <v>135</v>
      </c>
      <c r="B8" s="51"/>
      <c r="C8" s="58">
        <v>4.2392857142857139</v>
      </c>
    </row>
    <row r="9" spans="1:3" x14ac:dyDescent="0.2">
      <c r="A9" s="50" t="s">
        <v>5</v>
      </c>
      <c r="B9" s="50" t="s">
        <v>2</v>
      </c>
      <c r="C9" s="58">
        <v>3.5</v>
      </c>
    </row>
    <row r="10" spans="1:3" x14ac:dyDescent="0.2">
      <c r="A10" s="52"/>
      <c r="B10" s="54" t="s">
        <v>1</v>
      </c>
      <c r="C10" s="59">
        <v>3.5500000000000003</v>
      </c>
    </row>
    <row r="11" spans="1:3" x14ac:dyDescent="0.2">
      <c r="A11" s="52"/>
      <c r="B11" s="54" t="s">
        <v>53</v>
      </c>
      <c r="C11" s="59">
        <v>3.75</v>
      </c>
    </row>
    <row r="12" spans="1:3" x14ac:dyDescent="0.2">
      <c r="A12" s="52"/>
      <c r="B12" s="54" t="s">
        <v>8</v>
      </c>
      <c r="C12" s="59">
        <v>3.95</v>
      </c>
    </row>
    <row r="13" spans="1:3" x14ac:dyDescent="0.2">
      <c r="A13" s="50" t="s">
        <v>136</v>
      </c>
      <c r="B13" s="51"/>
      <c r="C13" s="58">
        <v>3.6363636363636362</v>
      </c>
    </row>
    <row r="14" spans="1:3" x14ac:dyDescent="0.2">
      <c r="A14" s="50" t="s">
        <v>98</v>
      </c>
      <c r="B14" s="50" t="s">
        <v>2</v>
      </c>
      <c r="C14" s="58">
        <v>220</v>
      </c>
    </row>
    <row r="15" spans="1:3" x14ac:dyDescent="0.2">
      <c r="A15" s="52"/>
      <c r="B15" s="54" t="s">
        <v>8</v>
      </c>
      <c r="C15" s="59">
        <v>255</v>
      </c>
    </row>
    <row r="16" spans="1:3" x14ac:dyDescent="0.2">
      <c r="A16" s="50" t="s">
        <v>137</v>
      </c>
      <c r="B16" s="51"/>
      <c r="C16" s="58">
        <v>237.5</v>
      </c>
    </row>
    <row r="17" spans="1:3" x14ac:dyDescent="0.2">
      <c r="A17" s="50" t="s">
        <v>103</v>
      </c>
      <c r="B17" s="50" t="s">
        <v>77</v>
      </c>
      <c r="C17" s="58">
        <v>0.55000000000000004</v>
      </c>
    </row>
    <row r="18" spans="1:3" x14ac:dyDescent="0.2">
      <c r="A18" s="50" t="s">
        <v>138</v>
      </c>
      <c r="B18" s="51"/>
      <c r="C18" s="58">
        <v>0.55000000000000004</v>
      </c>
    </row>
    <row r="19" spans="1:3" x14ac:dyDescent="0.2">
      <c r="A19" s="50" t="s">
        <v>100</v>
      </c>
      <c r="B19" s="50" t="s">
        <v>7</v>
      </c>
      <c r="C19" s="58">
        <v>1.25</v>
      </c>
    </row>
    <row r="20" spans="1:3" x14ac:dyDescent="0.2">
      <c r="A20" s="52"/>
      <c r="B20" s="54" t="s">
        <v>3</v>
      </c>
      <c r="C20" s="59">
        <v>1.25</v>
      </c>
    </row>
    <row r="21" spans="1:3" x14ac:dyDescent="0.2">
      <c r="A21" s="52"/>
      <c r="B21" s="54" t="s">
        <v>53</v>
      </c>
      <c r="C21" s="59">
        <v>1.6499999999999997</v>
      </c>
    </row>
    <row r="22" spans="1:3" x14ac:dyDescent="0.2">
      <c r="A22" s="50" t="s">
        <v>139</v>
      </c>
      <c r="B22" s="51"/>
      <c r="C22" s="58">
        <v>1.4000000000000001</v>
      </c>
    </row>
    <row r="23" spans="1:3" x14ac:dyDescent="0.2">
      <c r="A23" s="50" t="s">
        <v>6</v>
      </c>
      <c r="B23" s="50" t="s">
        <v>2</v>
      </c>
      <c r="C23" s="58">
        <v>3.65</v>
      </c>
    </row>
    <row r="24" spans="1:3" x14ac:dyDescent="0.2">
      <c r="A24" s="52"/>
      <c r="B24" s="54" t="s">
        <v>78</v>
      </c>
      <c r="C24" s="59">
        <v>3.75</v>
      </c>
    </row>
    <row r="25" spans="1:3" x14ac:dyDescent="0.2">
      <c r="A25" s="52"/>
      <c r="B25" s="54" t="s">
        <v>1</v>
      </c>
      <c r="C25" s="59">
        <v>4.05</v>
      </c>
    </row>
    <row r="26" spans="1:3" x14ac:dyDescent="0.2">
      <c r="A26" s="50" t="s">
        <v>140</v>
      </c>
      <c r="B26" s="51"/>
      <c r="C26" s="58">
        <v>3.7699999999999996</v>
      </c>
    </row>
    <row r="27" spans="1:3" x14ac:dyDescent="0.2">
      <c r="A27" s="50" t="s">
        <v>102</v>
      </c>
      <c r="B27" s="50" t="s">
        <v>7</v>
      </c>
      <c r="C27" s="58">
        <v>0.75</v>
      </c>
    </row>
    <row r="28" spans="1:3" x14ac:dyDescent="0.2">
      <c r="A28" s="52"/>
      <c r="B28" s="54" t="s">
        <v>77</v>
      </c>
      <c r="C28" s="59">
        <v>0.85</v>
      </c>
    </row>
    <row r="29" spans="1:3" x14ac:dyDescent="0.2">
      <c r="A29" s="50" t="s">
        <v>141</v>
      </c>
      <c r="B29" s="51"/>
      <c r="C29" s="58">
        <v>0.8</v>
      </c>
    </row>
    <row r="30" spans="1:3" x14ac:dyDescent="0.2">
      <c r="A30" s="50" t="s">
        <v>104</v>
      </c>
      <c r="B30" s="50" t="s">
        <v>53</v>
      </c>
      <c r="C30" s="58">
        <v>645</v>
      </c>
    </row>
    <row r="31" spans="1:3" x14ac:dyDescent="0.2">
      <c r="A31" s="52"/>
      <c r="B31" s="54" t="s">
        <v>77</v>
      </c>
      <c r="C31" s="59">
        <v>655.5</v>
      </c>
    </row>
    <row r="32" spans="1:3" x14ac:dyDescent="0.2">
      <c r="A32" s="50" t="s">
        <v>142</v>
      </c>
      <c r="B32" s="51"/>
      <c r="C32" s="58">
        <v>647.625</v>
      </c>
    </row>
    <row r="33" spans="1:3" x14ac:dyDescent="0.2">
      <c r="A33" s="50" t="s">
        <v>107</v>
      </c>
      <c r="B33" s="50" t="s">
        <v>3</v>
      </c>
      <c r="C33" s="58">
        <v>2.4500000000000002</v>
      </c>
    </row>
    <row r="34" spans="1:3" x14ac:dyDescent="0.2">
      <c r="A34" s="52"/>
      <c r="B34" s="54" t="s">
        <v>77</v>
      </c>
      <c r="C34" s="59">
        <v>2.85</v>
      </c>
    </row>
    <row r="35" spans="1:3" x14ac:dyDescent="0.2">
      <c r="A35" s="52"/>
      <c r="B35" s="54" t="s">
        <v>78</v>
      </c>
      <c r="C35" s="59">
        <v>2.95</v>
      </c>
    </row>
    <row r="36" spans="1:3" x14ac:dyDescent="0.2">
      <c r="A36" s="52"/>
      <c r="B36" s="54" t="s">
        <v>1</v>
      </c>
      <c r="C36" s="59">
        <v>3</v>
      </c>
    </row>
    <row r="37" spans="1:3" x14ac:dyDescent="0.2">
      <c r="A37" s="50" t="s">
        <v>143</v>
      </c>
      <c r="B37" s="51"/>
      <c r="C37" s="58">
        <v>2.7291666666666665</v>
      </c>
    </row>
    <row r="38" spans="1:3" x14ac:dyDescent="0.2">
      <c r="A38" s="50" t="s">
        <v>101</v>
      </c>
      <c r="B38" s="50" t="s">
        <v>77</v>
      </c>
      <c r="C38" s="58">
        <v>1</v>
      </c>
    </row>
    <row r="39" spans="1:3" x14ac:dyDescent="0.2">
      <c r="A39" s="50" t="s">
        <v>144</v>
      </c>
      <c r="B39" s="51"/>
      <c r="C39" s="58">
        <v>1</v>
      </c>
    </row>
    <row r="40" spans="1:3" x14ac:dyDescent="0.2">
      <c r="A40" s="50" t="s">
        <v>105</v>
      </c>
      <c r="B40" s="50" t="s">
        <v>2</v>
      </c>
      <c r="C40" s="58">
        <v>90</v>
      </c>
    </row>
    <row r="41" spans="1:3" x14ac:dyDescent="0.2">
      <c r="A41" s="52"/>
      <c r="B41" s="54" t="s">
        <v>3</v>
      </c>
      <c r="C41" s="59">
        <v>95</v>
      </c>
    </row>
    <row r="42" spans="1:3" x14ac:dyDescent="0.2">
      <c r="A42" s="52"/>
      <c r="B42" s="54" t="s">
        <v>77</v>
      </c>
      <c r="C42" s="59">
        <v>100.5</v>
      </c>
    </row>
    <row r="43" spans="1:3" x14ac:dyDescent="0.2">
      <c r="A43" s="50" t="s">
        <v>145</v>
      </c>
      <c r="B43" s="51"/>
      <c r="C43" s="58">
        <v>95.928571428571431</v>
      </c>
    </row>
    <row r="44" spans="1:3" x14ac:dyDescent="0.2">
      <c r="A44" s="50" t="s">
        <v>106</v>
      </c>
      <c r="B44" s="50" t="s">
        <v>7</v>
      </c>
      <c r="C44" s="58">
        <v>0.95</v>
      </c>
    </row>
    <row r="45" spans="1:3" x14ac:dyDescent="0.2">
      <c r="A45" s="52"/>
      <c r="B45" s="54" t="s">
        <v>2</v>
      </c>
      <c r="C45" s="59">
        <v>1</v>
      </c>
    </row>
    <row r="46" spans="1:3" x14ac:dyDescent="0.2">
      <c r="A46" s="52"/>
      <c r="B46" s="54" t="s">
        <v>3</v>
      </c>
      <c r="C46" s="59">
        <v>1.05</v>
      </c>
    </row>
    <row r="47" spans="1:3" x14ac:dyDescent="0.2">
      <c r="A47" s="52"/>
      <c r="B47" s="54" t="s">
        <v>53</v>
      </c>
      <c r="C47" s="59">
        <v>1.1000000000000001</v>
      </c>
    </row>
    <row r="48" spans="1:3" x14ac:dyDescent="0.2">
      <c r="A48" s="52"/>
      <c r="B48" s="54" t="s">
        <v>1</v>
      </c>
      <c r="C48" s="59">
        <v>1.1499999999999999</v>
      </c>
    </row>
    <row r="49" spans="1:3" x14ac:dyDescent="0.2">
      <c r="A49" s="50" t="s">
        <v>146</v>
      </c>
      <c r="B49" s="51"/>
      <c r="C49" s="58">
        <v>1.0499999999999998</v>
      </c>
    </row>
    <row r="50" spans="1:3" x14ac:dyDescent="0.2">
      <c r="A50" s="50" t="s">
        <v>99</v>
      </c>
      <c r="B50" s="50" t="s">
        <v>3</v>
      </c>
      <c r="C50" s="58">
        <v>175</v>
      </c>
    </row>
    <row r="51" spans="1:3" x14ac:dyDescent="0.2">
      <c r="A51" s="52"/>
      <c r="B51" s="54" t="s">
        <v>8</v>
      </c>
      <c r="C51" s="59">
        <v>185</v>
      </c>
    </row>
    <row r="52" spans="1:3" x14ac:dyDescent="0.2">
      <c r="A52" s="52"/>
      <c r="B52" s="54" t="s">
        <v>53</v>
      </c>
      <c r="C52" s="59">
        <v>195</v>
      </c>
    </row>
    <row r="53" spans="1:3" x14ac:dyDescent="0.2">
      <c r="A53" s="50" t="s">
        <v>147</v>
      </c>
      <c r="B53" s="51"/>
      <c r="C53" s="58">
        <v>185</v>
      </c>
    </row>
    <row r="54" spans="1:3" x14ac:dyDescent="0.2">
      <c r="A54" s="55" t="s">
        <v>132</v>
      </c>
      <c r="B54" s="56"/>
      <c r="C54" s="60">
        <v>62.640957446808514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41" zoomScaleNormal="141" workbookViewId="0">
      <selection activeCell="C4" sqref="C4"/>
    </sheetView>
  </sheetViews>
  <sheetFormatPr defaultRowHeight="12.75" x14ac:dyDescent="0.2"/>
  <cols>
    <col min="1" max="1" width="12.85546875" customWidth="1"/>
    <col min="2" max="2" width="21.28515625" customWidth="1"/>
    <col min="3" max="3" width="13.28515625" style="29" customWidth="1"/>
  </cols>
  <sheetData>
    <row r="1" spans="1:4" x14ac:dyDescent="0.2">
      <c r="A1" s="11" t="s">
        <v>129</v>
      </c>
      <c r="B1" s="11"/>
      <c r="C1" s="28"/>
      <c r="D1" s="1"/>
    </row>
    <row r="2" spans="1:4" x14ac:dyDescent="0.2">
      <c r="A2" s="11"/>
      <c r="B2" s="11"/>
      <c r="C2" s="28"/>
      <c r="D2" s="1"/>
    </row>
    <row r="3" spans="1:4" ht="38.25" x14ac:dyDescent="0.2">
      <c r="A3" s="7" t="s">
        <v>109</v>
      </c>
      <c r="B3" s="7" t="s">
        <v>108</v>
      </c>
      <c r="C3" s="30" t="s">
        <v>127</v>
      </c>
      <c r="D3" s="1"/>
    </row>
    <row r="4" spans="1:4" x14ac:dyDescent="0.2">
      <c r="A4" s="1">
        <v>3</v>
      </c>
      <c r="B4" s="4" t="str">
        <f>INDEX(Data!$A$5:$L$98,MATCH(A4,Data!$B$5:$B$98,0),1)</f>
        <v>Durrable Products</v>
      </c>
      <c r="C4" s="29">
        <f>SUMIF(Data!B7:B100,A4,Data!L7:L100)/COUNTIF(Data!B7:B100,A4)</f>
        <v>4.9230769230769234</v>
      </c>
      <c r="D4" s="1"/>
    </row>
    <row r="5" spans="1:4" x14ac:dyDescent="0.2">
      <c r="A5" s="1">
        <v>7</v>
      </c>
      <c r="B5" s="4" t="str">
        <f>INDEX(Data!$A$5:$L$98,MATCH(A5,Data!$B$5:$B$98,0),1)</f>
        <v>Manley Valve</v>
      </c>
      <c r="C5" s="29">
        <f>SUMIF(Data!B11:B104,A5,Data!L11:L104)/COUNTIF(Data!B11:B104,A5)</f>
        <v>6.4545454545454541</v>
      </c>
      <c r="D5" s="1"/>
    </row>
    <row r="6" spans="1:4" x14ac:dyDescent="0.2">
      <c r="A6" s="1">
        <v>1</v>
      </c>
      <c r="B6" s="4" t="str">
        <f>INDEX(Data!$A$5:$L$98,MATCH(A6,Data!$B$5:$B$98,0),1)</f>
        <v>Hulkey Fasteners</v>
      </c>
      <c r="C6" s="29">
        <f>SUMIF(Data!B5:B98,A6,Data!L5:L98)/COUNTIF(Data!B5:B98,A6)</f>
        <v>6.4666666666666668</v>
      </c>
      <c r="D6" s="1"/>
    </row>
    <row r="7" spans="1:4" x14ac:dyDescent="0.2">
      <c r="A7" s="1">
        <v>5</v>
      </c>
      <c r="B7" s="4" t="str">
        <f>INDEX(Data!$A$5:$L$98,MATCH(A7,Data!$B$5:$B$98,0),1)</f>
        <v>Alum Sheeting</v>
      </c>
      <c r="C7" s="29">
        <f>SUMIF(Data!B9:B102,A7,Data!L9:L102)/COUNTIF(Data!B9:B102,A7)</f>
        <v>7</v>
      </c>
      <c r="D7" s="1"/>
    </row>
    <row r="8" spans="1:4" x14ac:dyDescent="0.2">
      <c r="A8" s="1">
        <v>8</v>
      </c>
      <c r="B8" s="4" t="str">
        <f>INDEX(Data!$A$5:$L$98,MATCH(A8,Data!$B$5:$B$98,0),1)</f>
        <v>Pylon Accessories</v>
      </c>
      <c r="C8" s="29">
        <f>SUMIF(Data!B12:B105,A8,Data!L12:L105)/COUNTIF(Data!B12:B105,A8)</f>
        <v>8</v>
      </c>
      <c r="D8" s="1"/>
    </row>
    <row r="9" spans="1:4" x14ac:dyDescent="0.2">
      <c r="A9" s="1">
        <v>4</v>
      </c>
      <c r="B9" s="4" t="str">
        <f>INDEX(Data!$A$5:$L$98,MATCH(A9,Data!$B$5:$B$98,0),1)</f>
        <v>Fast-Tie Aerospace</v>
      </c>
      <c r="C9" s="29">
        <f>SUMIF(Data!B8:B101,A9,Data!L8:L101)/COUNTIF(Data!B8:B101,A9)</f>
        <v>8.4666666666666668</v>
      </c>
      <c r="D9" s="1"/>
    </row>
    <row r="10" spans="1:4" x14ac:dyDescent="0.2">
      <c r="A10" s="1">
        <v>6</v>
      </c>
      <c r="B10" s="4" t="str">
        <f>INDEX(Data!$A$5:$L$98,MATCH(A10,Data!$B$5:$B$98,0),1)</f>
        <v>Steelpin Inc.</v>
      </c>
      <c r="C10" s="29">
        <f>SUMIF(Data!B10:B103,A10,Data!L10:L103)/COUNTIF(Data!B10:B103,A10)</f>
        <v>9.454545454545455</v>
      </c>
      <c r="D10" s="1"/>
    </row>
    <row r="11" spans="1:4" x14ac:dyDescent="0.2">
      <c r="A11" s="1">
        <v>2</v>
      </c>
      <c r="B11" s="4" t="str">
        <f>INDEX(Data!$A$5:$L$98,MATCH(A11,Data!$B$5:$B$98,0),1)</f>
        <v>Spacetime Technologies</v>
      </c>
      <c r="C11" s="29">
        <f>SUMIF(Data!B6:B99,A11,Data!L6:L99)/COUNTIF(Data!B6:B99,A11)</f>
        <v>15.909090909090908</v>
      </c>
      <c r="D11" s="1"/>
    </row>
    <row r="12" spans="1:4" x14ac:dyDescent="0.2">
      <c r="C12"/>
    </row>
  </sheetData>
  <phoneticPr fontId="0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34" zoomScaleNormal="134" workbookViewId="0">
      <selection activeCell="C6" sqref="C6"/>
    </sheetView>
  </sheetViews>
  <sheetFormatPr defaultRowHeight="12.75" x14ac:dyDescent="0.2"/>
  <cols>
    <col min="1" max="1" width="13.5703125" style="32" customWidth="1"/>
    <col min="2" max="2" width="21.5703125" customWidth="1"/>
  </cols>
  <sheetData>
    <row r="1" spans="1:3" x14ac:dyDescent="0.2">
      <c r="A1" s="10" t="s">
        <v>131</v>
      </c>
      <c r="B1" s="10"/>
      <c r="C1" s="12"/>
    </row>
    <row r="2" spans="1:3" x14ac:dyDescent="0.2">
      <c r="A2"/>
      <c r="C2" s="4"/>
    </row>
    <row r="3" spans="1:3" x14ac:dyDescent="0.2">
      <c r="A3" s="31" t="s">
        <v>109</v>
      </c>
      <c r="B3" s="10" t="s">
        <v>108</v>
      </c>
      <c r="C3" s="10" t="s">
        <v>130</v>
      </c>
    </row>
    <row r="4" spans="1:3" x14ac:dyDescent="0.2">
      <c r="A4" s="31">
        <v>1</v>
      </c>
      <c r="B4" t="str">
        <f>INDEX(Data!$A$5:$L$98,MATCH(A4,Data!$B$5:$B$98,0),1)</f>
        <v>Hulkey Fasteners</v>
      </c>
      <c r="C4">
        <f>DMAX(Data!$A$4:$L$98,9,A3:A4)</f>
        <v>30</v>
      </c>
    </row>
    <row r="5" spans="1:3" x14ac:dyDescent="0.2">
      <c r="A5" s="31" t="s">
        <v>109</v>
      </c>
    </row>
    <row r="6" spans="1:3" x14ac:dyDescent="0.2">
      <c r="A6" s="31">
        <v>2</v>
      </c>
      <c r="B6" t="str">
        <f>INDEX(Data!$A$5:$L$98,MATCH(A6,Data!$B$5:$B$98,0),1)</f>
        <v>Spacetime Technologies</v>
      </c>
      <c r="C6">
        <f>DMAX(Data!$A$4:$L$98,9,A5:A6)</f>
        <v>25</v>
      </c>
    </row>
    <row r="7" spans="1:3" x14ac:dyDescent="0.2">
      <c r="A7" s="31" t="s">
        <v>109</v>
      </c>
    </row>
    <row r="8" spans="1:3" x14ac:dyDescent="0.2">
      <c r="A8" s="31">
        <v>3</v>
      </c>
      <c r="B8" t="str">
        <f>INDEX(Data!$A$5:$L$98,MATCH(A8,Data!$B$5:$B$98,0),1)</f>
        <v>Durrable Products</v>
      </c>
      <c r="C8">
        <f>DMAX(Data!$A$4:$L$98,9,A7:A8)</f>
        <v>45</v>
      </c>
    </row>
    <row r="9" spans="1:3" x14ac:dyDescent="0.2">
      <c r="A9" s="31" t="s">
        <v>109</v>
      </c>
    </row>
    <row r="10" spans="1:3" x14ac:dyDescent="0.2">
      <c r="A10" s="31">
        <v>4</v>
      </c>
      <c r="B10" t="str">
        <f>INDEX(Data!$A$5:$L$98,MATCH(A10,Data!$B$5:$B$98,0),1)</f>
        <v>Fast-Tie Aerospace</v>
      </c>
      <c r="C10">
        <f>DMAX(Data!$A$4:$L$98,9,A9:A10)</f>
        <v>30</v>
      </c>
    </row>
    <row r="11" spans="1:3" x14ac:dyDescent="0.2">
      <c r="A11" s="31" t="s">
        <v>109</v>
      </c>
    </row>
    <row r="12" spans="1:3" x14ac:dyDescent="0.2">
      <c r="A12" s="31">
        <v>5</v>
      </c>
      <c r="B12" t="str">
        <f>INDEX(Data!$A$5:$L$98,MATCH(A12,Data!$B$5:$B$98,0),1)</f>
        <v>Alum Sheeting</v>
      </c>
      <c r="C12">
        <f>DMAX(Data!$A$4:$L$98,9,A11:A12)</f>
        <v>30</v>
      </c>
    </row>
    <row r="13" spans="1:3" x14ac:dyDescent="0.2">
      <c r="A13" s="31" t="s">
        <v>109</v>
      </c>
    </row>
    <row r="14" spans="1:3" x14ac:dyDescent="0.2">
      <c r="A14" s="31">
        <v>6</v>
      </c>
      <c r="B14" t="str">
        <f>INDEX(Data!$A$5:$L$98,MATCH(A14,Data!$B$5:$B$98,0),1)</f>
        <v>Steelpin Inc.</v>
      </c>
      <c r="C14">
        <f>DMAX(Data!$A$4:$L$98,9,A13:A14)</f>
        <v>30</v>
      </c>
    </row>
    <row r="15" spans="1:3" x14ac:dyDescent="0.2">
      <c r="A15" s="31" t="s">
        <v>109</v>
      </c>
    </row>
    <row r="16" spans="1:3" x14ac:dyDescent="0.2">
      <c r="A16" s="31">
        <v>7</v>
      </c>
      <c r="B16" t="str">
        <f>INDEX(Data!$A$5:$L$98,MATCH(A16,Data!$B$5:$B$98,0),1)</f>
        <v>Manley Valve</v>
      </c>
      <c r="C16">
        <f>DMAX(Data!$A$4:$L$98,9,A15:A16)</f>
        <v>30</v>
      </c>
    </row>
    <row r="17" spans="1:3" x14ac:dyDescent="0.2">
      <c r="A17" s="31" t="s">
        <v>109</v>
      </c>
    </row>
    <row r="18" spans="1:3" x14ac:dyDescent="0.2">
      <c r="A18" s="32">
        <v>8</v>
      </c>
      <c r="B18" t="str">
        <f>INDEX(Data!$A$5:$L$98,MATCH(A18,Data!$B$5:$B$98,0),1)</f>
        <v>Pylon Accessories</v>
      </c>
      <c r="C18">
        <f>DMAX(Data!$A$4:$L$98,9,A17:A18)</f>
        <v>15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Sorted Item Vendor</vt:lpstr>
      <vt:lpstr>Supplier Costs</vt:lpstr>
      <vt:lpstr>Pivot 3</vt:lpstr>
      <vt:lpstr>On-Time-Suppliers</vt:lpstr>
      <vt:lpstr>Accts-Payable-Terms</vt:lpstr>
    </vt:vector>
  </TitlesOfParts>
  <Company>Azimuth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Langley</dc:creator>
  <cp:lastModifiedBy>Owner</cp:lastModifiedBy>
  <cp:lastPrinted>2001-12-05T15:40:15Z</cp:lastPrinted>
  <dcterms:created xsi:type="dcterms:W3CDTF">2001-11-27T21:31:21Z</dcterms:created>
  <dcterms:modified xsi:type="dcterms:W3CDTF">2014-08-25T11:12:52Z</dcterms:modified>
</cp:coreProperties>
</file>